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215" documentId="120_S{2AC9BD13-BADA-5192-A53E-5A8FF88502F6}" xr6:coauthVersionLast="47" xr6:coauthVersionMax="47" xr10:uidLastSave="{80265D76-D6EB-43CD-97C4-E1723297997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I2" i="9"/>
  <c r="I3" i="9"/>
  <c r="I4" i="9"/>
  <c r="I5" i="9"/>
  <c r="I6" i="9"/>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5" i="3"/>
  <c r="L5" i="9"/>
  <c r="L6" i="9"/>
  <c r="J5" i="9"/>
  <c r="J6" i="9"/>
  <c r="J2" i="9"/>
  <c r="J3" i="9"/>
  <c r="J4" i="9"/>
  <c r="L2" i="9"/>
  <c r="L3" i="9"/>
  <c r="L4" i="9"/>
  <c r="G7" i="9"/>
  <c r="G8" i="9"/>
  <c r="I9" i="9"/>
  <c r="B12" i="9"/>
  <c r="D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B7" i="9"/>
  <c r="I7" i="9"/>
  <c r="J7" i="9"/>
  <c r="L7"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J6" i="5"/>
  <c r="J7" i="5"/>
  <c r="J8" i="5"/>
  <c r="J9" i="5"/>
  <c r="J10" i="5"/>
  <c r="J11" i="5"/>
  <c r="J12" i="5"/>
  <c r="J13" i="5"/>
  <c r="J14" i="5"/>
  <c r="J15" i="5"/>
  <c r="J16" i="5"/>
  <c r="J17" i="5"/>
  <c r="J18" i="5"/>
  <c r="J19" i="5"/>
  <c r="J20" i="5"/>
  <c r="I6" i="5"/>
  <c r="I7" i="5"/>
  <c r="I8" i="5"/>
  <c r="I9" i="5"/>
  <c r="I10" i="5"/>
  <c r="I11" i="5"/>
  <c r="I12" i="5"/>
  <c r="I13" i="5"/>
  <c r="I14" i="5"/>
  <c r="I15" i="5"/>
  <c r="I16" i="5"/>
  <c r="I17" i="5"/>
  <c r="I18" i="5"/>
  <c r="I19" i="5"/>
  <c r="I20" i="5"/>
  <c r="B6" i="5"/>
  <c r="B7" i="5"/>
  <c r="B8" i="5"/>
  <c r="B9" i="5"/>
  <c r="B10" i="5"/>
  <c r="B11" i="5"/>
  <c r="B12" i="5"/>
  <c r="B13" i="5"/>
  <c r="B14" i="5"/>
  <c r="B15" i="5"/>
  <c r="B16" i="5"/>
  <c r="B17" i="5"/>
  <c r="B18" i="5"/>
  <c r="B19" i="5"/>
  <c r="B20" i="5"/>
  <c r="G6" i="5"/>
  <c r="G7" i="5"/>
  <c r="G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<sst xmlns="http://schemas.openxmlformats.org/spreadsheetml/2006/main" count="180275" uniqueCount="39121">
  <si>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</si>
  <si>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</si>
  <si>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</si>
  <si>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</si>
  <si>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</si>
  <si>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</si>
  <si>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</si>
  <si>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</si>
  <si>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</si>
  <si>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</si>
  <si>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</si>
  <si>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</si>
  <si>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</si>
  <si>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</si>
  <si>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</si>
  <si>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</si>
  <si>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</si>
  <si>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</si>
  <si>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</si>
  <si>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</si>
  <si>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</si>
  <si>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</si>
  <si>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</si>
  <si>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</si>
  <si>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</si>
  <si>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</si>
  <si>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</si>
  <si>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</si>
  <si>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</si>
  <si>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</si>
  <si>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</si>
  <si>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</si>
  <si>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</si>
  <si>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</si>
  <si>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</si>
  <si>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</si>
  <si>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</si>
  <si>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</si>
  <si>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</si>
  <si>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</si>
  <si>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</si>
  <si>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</si>
  <si>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</si>
  <si>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</si>
  <si>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</si>
  <si>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</si>
  <si>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</si>
  <si>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</si>
  <si>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</si>
  <si>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</si>
  <si>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</si>
  <si>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</si>
  <si>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</si>
  <si>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</si>
  <si>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</si>
  <si>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</si>
  <si>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</si>
  <si>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</si>
  <si>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</si>
  <si>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</si>
  <si>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</si>
  <si>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</si>
  <si>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</si>
  <si>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</si>
  <si>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</si>
  <si>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</si>
  <si>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</si>
  <si>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</si>
  <si>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</si>
  <si>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</si>
  <si>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</si>
  <si>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</si>
  <si>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</si>
  <si>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</si>
  <si>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</si>
  <si>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</si>
  <si>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</si>
  <si>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</si>
  <si>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</si>
  <si>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</si>
  <si>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</si>
  <si>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</si>
  <si>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</si>
  <si>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</si>
  <si>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</si>
  <si>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</si>
  <si>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</si>
  <si>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</si>
  <si>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</si>
  <si>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</si>
  <si>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</si>
  <si>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</si>
  <si>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</si>
  <si>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</si>
  <si>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</si>
  <si>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</si>
  <si>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</si>
  <si>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</si>
  <si>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</si>
  <si>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</si>
  <si>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</si>
  <si>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</si>
  <si>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</si>
  <si>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</si>
  <si>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</si>
  <si>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</si>
  <si>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</si>
  <si>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</si>
  <si>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</si>
  <si>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</si>
  <si>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</si>
  <si>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</si>
  <si>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</si>
  <si>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</si>
  <si>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</si>
  <si>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</si>
  <si>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</si>
  <si>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</si>
  <si>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</si>
  <si>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</si>
  <si>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</si>
  <si>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</si>
  <si>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</si>
  <si>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</si>
  <si>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</si>
  <si>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</si>
  <si>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</si>
  <si>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</si>
  <si>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</si>
  <si>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</si>
  <si>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</si>
  <si>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</si>
  <si>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</si>
  <si>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</si>
  <si>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</si>
  <si>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</si>
  <si>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</si>
  <si>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</si>
  <si>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</si>
  <si>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</si>
  <si>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</si>
  <si>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</si>
  <si>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</si>
  <si>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</si>
  <si>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</si>
  <si>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</si>
  <si>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</si>
  <si>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</si>
  <si>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</si>
  <si>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</si>
  <si>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</si>
  <si>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</si>
  <si>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</si>
  <si>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</si>
  <si>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</si>
  <si>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</si>
  <si>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</si>
  <si>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</si>
  <si>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</si>
  <si>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</si>
  <si>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</si>
  <si>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</si>
  <si>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</si>
  <si>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</si>
  <si>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</si>
  <si>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</si>
  <si>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</si>
  <si>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</si>
  <si>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</si>
  <si>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</si>
  <si>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</si>
  <si>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</si>
  <si>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</si>
  <si>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</si>
  <si>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</si>
  <si>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</si>
  <si>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</si>
  <si>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</si>
  <si>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</si>
  <si>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</si>
  <si>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</si>
  <si>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</si>
  <si>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</si>
  <si>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</si>
  <si>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</si>
  <si>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</si>
  <si>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</si>
  <si>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</si>
  <si>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</si>
  <si>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</si>
  <si>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</si>
  <si>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</si>
  <si>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</si>
  <si>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</si>
  <si>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</si>
  <si>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</si>
  <si>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</si>
  <si>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</si>
  <si>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</si>
  <si>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</si>
  <si>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</si>
  <si>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</si>
  <si>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</si>
  <si>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</si>
  <si>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</si>
  <si>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</si>
  <si>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</si>
  <si>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</si>
  <si>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</si>
  <si>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</si>
  <si>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</si>
  <si>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</si>
  <si>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</si>
  <si>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</si>
  <si>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</si>
  <si>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</si>
  <si>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</si>
  <si>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</si>
  <si>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</si>
  <si>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</si>
  <si>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</si>
  <si>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</si>
  <si>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</si>
  <si>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</si>
  <si>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</si>
  <si>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</si>
  <si>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</si>
  <si>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</si>
  <si>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</si>
  <si>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</si>
  <si>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</si>
  <si>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</si>
  <si>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</si>
  <si>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</si>
  <si>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</si>
  <si>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</si>
  <si>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</si>
  <si>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</si>
  <si>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</si>
  <si>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</si>
  <si>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</si>
  <si>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</si>
  <si>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</si>
  <si>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</si>
  <si>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</si>
  <si>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</si>
  <si>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</si>
  <si>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</si>
  <si>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</si>
  <si>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</si>
  <si>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</si>
  <si>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</si>
  <si>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</si>
  <si>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</si>
  <si>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</si>
  <si>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</si>
  <si>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</si>
  <si>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</si>
  <si>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</si>
  <si>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</si>
  <si>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</si>
  <si>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</si>
  <si>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</si>
  <si>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</si>
  <si>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</si>
  <si>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</si>
  <si>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</si>
  <si>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</si>
  <si>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</si>
  <si>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</si>
  <si>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</si>
  <si>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</si>
  <si>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</si>
  <si>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</si>
  <si>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</si>
  <si>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</si>
  <si>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</si>
  <si>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</si>
  <si>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</si>
  <si>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</si>
  <si>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</si>
  <si>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</si>
  <si>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</si>
  <si>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</si>
  <si>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</si>
  <si>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</si>
  <si>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</si>
  <si>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</si>
  <si>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</si>
  <si>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</si>
  <si>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</si>
  <si>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</si>
  <si>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</si>
  <si>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</si>
  <si>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</si>
  <si>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</si>
  <si>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</si>
  <si>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</si>
  <si>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</si>
  <si>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</si>
  <si>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</si>
  <si>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</si>
  <si>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</si>
  <si>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</si>
  <si>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</si>
  <si>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</si>
  <si>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</si>
  <si>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</si>
  <si>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</si>
  <si>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</si>
  <si>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</si>
  <si>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</si>
  <si>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</si>
  <si>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</si>
  <si>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</si>
  <si>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</si>
  <si>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</si>
  <si>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</si>
  <si>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</si>
  <si>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</si>
  <si>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</si>
  <si>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</si>
  <si>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</si>
  <si>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</si>
  <si>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</si>
  <si>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</si>
  <si>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</si>
  <si>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</si>
  <si>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</si>
  <si>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</si>
  <si>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</si>
  <si>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</si>
  <si>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</si>
  <si>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</si>
  <si>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</si>
  <si>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</si>
  <si>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</si>
  <si>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</si>
  <si>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</si>
  <si>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</si>
  <si>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</si>
  <si>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</si>
  <si>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</si>
  <si>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</si>
  <si>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</si>
  <si>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</si>
  <si>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</si>
  <si>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</si>
  <si>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</si>
  <si>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</si>
  <si>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</si>
  <si>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</si>
  <si>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</si>
  <si>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</si>
  <si>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</si>
  <si>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</si>
  <si>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</si>
  <si>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</si>
  <si>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</si>
  <si>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</si>
  <si>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</si>
  <si>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</si>
  <si>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</si>
  <si>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</si>
  <si>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</si>
  <si>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</si>
  <si>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</si>
  <si>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</si>
  <si>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</si>
  <si>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</si>
  <si>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</si>
  <si>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</si>
  <si>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</si>
  <si>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</si>
  <si>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</si>
  <si>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</si>
  <si>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</si>
  <si>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</si>
  <si>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</si>
  <si>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</si>
  <si>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</si>
  <si>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</si>
  <si>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</si>
  <si>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</si>
  <si>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</si>
  <si>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</si>
  <si>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</si>
  <si>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</si>
  <si>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</si>
  <si>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</si>
  <si>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</si>
  <si>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</si>
  <si>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</si>
  <si>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</si>
  <si>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</si>
  <si>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</si>
  <si>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</si>
  <si>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</si>
  <si>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</si>
  <si>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</si>
  <si>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</si>
  <si>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</si>
  <si>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</si>
  <si>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</si>
  <si>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</si>
  <si>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</si>
  <si>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</si>
  <si>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</si>
  <si>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</si>
  <si>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</si>
  <si>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</si>
  <si>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</si>
  <si>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</si>
  <si>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</si>
  <si>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</si>
  <si>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</si>
  <si>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</si>
  <si>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</si>
  <si>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</si>
  <si>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</si>
  <si>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</si>
  <si>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</si>
  <si>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</si>
  <si>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</si>
  <si>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</si>
  <si>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</si>
  <si>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</si>
  <si>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</si>
  <si>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</si>
  <si>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</si>
  <si>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</si>
  <si>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</si>
  <si>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</si>
  <si>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</si>
  <si>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</si>
  <si>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</si>
  <si>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</si>
  <si>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</si>
  <si>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</si>
  <si>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</si>
  <si>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</si>
  <si>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</si>
  <si>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</si>
  <si>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</si>
  <si>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</si>
  <si>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</si>
  <si>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</si>
  <si>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</si>
  <si>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</si>
  <si>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</si>
  <si>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</si>
  <si>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</si>
  <si>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</si>
  <si>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</si>
  <si>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</si>
  <si>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</si>
  <si>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</si>
  <si>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</si>
  <si>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</si>
  <si>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</si>
  <si>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</si>
  <si>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</si>
  <si>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</si>
  <si>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</si>
  <si>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</si>
  <si>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</si>
  <si>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</si>
  <si>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</si>
  <si>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</si>
  <si>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</si>
  <si>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</si>
  <si>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</si>
  <si>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</si>
  <si>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</si>
  <si>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</si>
  <si>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</si>
  <si>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</si>
  <si>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</si>
  <si>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</si>
  <si>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</si>
  <si>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</si>
  <si>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</si>
  <si>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</si>
  <si>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</si>
  <si>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</si>
  <si>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</si>
  <si>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</si>
  <si>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</si>
  <si>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</si>
  <si>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</si>
  <si>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</si>
  <si>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</si>
  <si>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</si>
  <si>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</si>
  <si>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</si>
  <si>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</si>
  <si>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</si>
  <si>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</si>
  <si>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</si>
  <si>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</si>
  <si>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</si>
  <si>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</si>
  <si>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</si>
  <si>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</si>
  <si>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</si>
  <si>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</si>
  <si>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</si>
  <si>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</si>
  <si>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</si>
  <si>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</si>
  <si>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</si>
  <si>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</si>
  <si>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</si>
  <si>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</si>
  <si>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</si>
  <si>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</si>
  <si>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</si>
  <si>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</si>
  <si>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</si>
  <si>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</si>
  <si>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</si>
  <si>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</si>
  <si>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</si>
  <si>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</si>
  <si>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</si>
  <si>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</si>
  <si>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</si>
  <si>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</si>
  <si>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</si>
  <si>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</si>
  <si>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</si>
  <si>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</si>
  <si>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</si>
  <si>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</si>
  <si>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</si>
  <si>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</si>
  <si>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</si>
  <si>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</si>
  <si>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</si>
  <si>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</si>
  <si>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</si>
  <si>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</si>
  <si>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</si>
  <si>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</si>
  <si>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</si>
  <si>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</si>
  <si>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</si>
  <si>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</si>
  <si>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</si>
  <si>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</si>
  <si>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</si>
  <si>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</si>
  <si>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</si>
  <si>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</si>
  <si>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</si>
  <si>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</si>
  <si>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</si>
  <si>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</si>
  <si>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</si>
  <si>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</si>
  <si>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</si>
  <si>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</si>
  <si>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</si>
  <si>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</si>
  <si>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</si>
  <si>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</si>
  <si>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</si>
  <si>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</si>
  <si>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</si>
  <si>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</si>
  <si>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</si>
  <si>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</si>
  <si>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</si>
  <si>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</si>
  <si>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</si>
  <si>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</si>
  <si>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</si>
  <si>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</si>
  <si>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</si>
  <si>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</si>
  <si>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</si>
  <si>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</si>
  <si>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</si>
  <si>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</si>
  <si>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</si>
  <si>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</si>
  <si>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</si>
  <si>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</si>
  <si>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</si>
  <si>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</si>
  <si>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</si>
  <si>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</si>
  <si>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</si>
  <si>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</si>
  <si>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</si>
  <si>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</si>
  <si>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</si>
  <si>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</si>
  <si>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</si>
  <si>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</si>
  <si>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</si>
  <si>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</si>
  <si>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</si>
  <si>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</si>
  <si>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</si>
  <si>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</si>
  <si>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</si>
  <si>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</si>
  <si>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</si>
  <si>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</si>
  <si>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</si>
  <si>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</si>
  <si>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</si>
  <si>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</si>
  <si>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</si>
  <si>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</si>
  <si>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</si>
  <si>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</si>
  <si>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</si>
  <si>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</si>
  <si>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</si>
  <si>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</si>
  <si>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</si>
  <si>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</si>
  <si>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</si>
  <si>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</si>
  <si>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</si>
  <si>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</si>
  <si>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</si>
  <si>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</si>
  <si>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</si>
  <si>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</si>
  <si>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</si>
  <si>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</si>
  <si>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</si>
  <si>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</si>
  <si>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</si>
  <si>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</si>
  <si>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</si>
  <si>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</si>
  <si>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</si>
  <si>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</si>
  <si>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</si>
  <si>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</si>
  <si>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</si>
  <si>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</si>
  <si>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</si>
  <si>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</si>
  <si>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</si>
  <si>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</si>
  <si>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</si>
  <si>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</si>
  <si>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</si>
  <si>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</si>
  <si>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</si>
  <si>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</si>
  <si>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</si>
  <si>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</si>
  <si>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</si>
  <si>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</si>
  <si>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</si>
  <si>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</si>
  <si>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</si>
  <si>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</si>
  <si>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</si>
  <si>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</si>
  <si>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</si>
  <si>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</si>
  <si>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</si>
  <si>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</si>
  <si>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</si>
  <si>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</si>
  <si>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</si>
  <si>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</si>
  <si>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</si>
  <si>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</si>
  <si>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</si>
  <si>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</si>
  <si>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</si>
  <si>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</si>
  <si>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</si>
  <si>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</si>
  <si>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</si>
  <si>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</si>
  <si>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</si>
  <si>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</si>
  <si>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</si>
  <si>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</si>
  <si>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</si>
  <si>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</si>
  <si>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</si>
  <si>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</si>
  <si>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</si>
  <si>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</si>
  <si>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</si>
  <si>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</si>
  <si>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</si>
  <si>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</si>
  <si>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</si>
  <si>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</si>
  <si>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</si>
  <si>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</si>
  <si>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</si>
  <si>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</si>
  <si>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</si>
  <si>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</si>
  <si>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</si>
  <si>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</si>
  <si>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</si>
  <si>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</si>
  <si>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</si>
  <si>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</si>
  <si>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</si>
  <si>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</si>
  <si>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</si>
  <si>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</si>
  <si>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</si>
  <si>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</si>
  <si>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</si>
  <si>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</si>
  <si>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</si>
  <si>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</si>
  <si>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</si>
  <si>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</si>
  <si>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</si>
  <si>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</si>
  <si>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</si>
  <si>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</si>
  <si>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</si>
  <si>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</si>
  <si>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</si>
  <si>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</si>
  <si>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</si>
  <si>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</si>
  <si>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</si>
  <si>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</si>
  <si>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</si>
  <si>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</si>
  <si>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</si>
  <si>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</si>
  <si>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</si>
  <si>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</si>
  <si>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</si>
  <si>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</si>
  <si>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</si>
  <si>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</si>
  <si>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</si>
  <si>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</si>
  <si>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</si>
  <si>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</si>
  <si>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</si>
  <si>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</si>
  <si>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</si>
  <si>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</si>
  <si>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</si>
  <si>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</si>
  <si>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</si>
  <si>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</si>
  <si>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</si>
  <si>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</si>
  <si>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</si>
  <si>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</si>
  <si>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</si>
  <si>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</si>
  <si>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</si>
  <si>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</si>
  <si>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</si>
  <si>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</si>
  <si>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</si>
  <si>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</si>
  <si>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</si>
  <si>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</si>
  <si>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</si>
  <si>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</si>
  <si>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</si>
  <si>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</si>
  <si>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</si>
  <si>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</si>
  <si>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</si>
  <si>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</si>
  <si>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</si>
  <si>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</si>
  <si>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</si>
  <si>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</si>
  <si>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</si>
  <si>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</si>
  <si>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</si>
  <si>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</si>
  <si>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</si>
  <si>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</si>
  <si>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</si>
  <si>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</si>
  <si>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</si>
  <si>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</si>
  <si>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</si>
  <si>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</si>
  <si>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</si>
  <si>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</si>
  <si>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</si>
  <si>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</si>
  <si>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</si>
  <si>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</si>
  <si>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</si>
  <si>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</si>
  <si>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</si>
  <si>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</si>
  <si>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</si>
  <si>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</si>
  <si>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</si>
  <si>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</si>
  <si>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</si>
  <si>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</si>
  <si>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</si>
  <si>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</si>
  <si>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</si>
  <si>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</si>
  <si>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</si>
  <si>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</si>
  <si>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</si>
  <si>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</si>
  <si>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</si>
  <si>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</si>
  <si>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</si>
  <si>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</si>
  <si>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</si>
  <si>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</si>
  <si>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</si>
  <si>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</si>
  <si>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</si>
  <si>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</si>
  <si>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</si>
  <si>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</si>
  <si>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</si>
  <si>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</si>
  <si>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</si>
  <si>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</si>
  <si>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</si>
  <si>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</si>
  <si>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</si>
  <si>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</si>
  <si>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</si>
  <si>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</si>
  <si>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</si>
  <si>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</si>
  <si>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</si>
  <si>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</si>
  <si>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</si>
  <si>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</si>
  <si>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</si>
  <si>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</si>
  <si>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</si>
  <si>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</si>
  <si>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</si>
  <si>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</si>
  <si>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</si>
  <si>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</si>
  <si>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</si>
  <si>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</si>
  <si>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</si>
  <si>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</si>
  <si>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</si>
  <si>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</si>
  <si>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</si>
  <si>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</si>
  <si>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</si>
  <si>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</si>
  <si>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</si>
  <si>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</si>
  <si>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</si>
  <si>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</si>
  <si>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</si>
  <si>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</si>
  <si>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</si>
  <si>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</si>
  <si>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</si>
  <si>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</si>
  <si>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</si>
  <si>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</si>
  <si>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</si>
  <si>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</si>
  <si>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</si>
  <si>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</si>
  <si>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</si>
  <si>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</si>
  <si>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</si>
  <si>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</si>
  <si>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</si>
  <si>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</si>
  <si>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</si>
  <si>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</si>
  <si>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</si>
  <si>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</si>
  <si>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</si>
  <si>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</si>
  <si>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</si>
  <si>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</si>
  <si>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</si>
  <si>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</si>
  <si>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</si>
  <si>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</si>
  <si>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</si>
  <si>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</si>
  <si>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</si>
  <si>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</si>
  <si>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</si>
  <si>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</si>
  <si>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</si>
  <si>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</si>
  <si>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</si>
  <si>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</si>
  <si>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</si>
  <si>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</si>
  <si>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</si>
  <si>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</si>
  <si>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</si>
  <si>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</si>
  <si>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</si>
  <si>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</si>
  <si>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</si>
  <si>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</si>
  <si>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</si>
  <si>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</si>
  <si>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</si>
  <si>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</si>
  <si>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</si>
  <si>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</si>
  <si>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</si>
  <si>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</si>
  <si>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</si>
  <si>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</si>
  <si>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</si>
  <si>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</si>
  <si>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</si>
  <si>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</si>
  <si>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</si>
  <si>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</si>
  <si>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</si>
  <si>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</si>
  <si>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</si>
  <si>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</si>
  <si>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</si>
  <si>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</si>
  <si>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</si>
  <si>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</si>
  <si>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</si>
  <si>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</si>
  <si>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</si>
  <si>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</si>
  <si>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</si>
  <si>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</si>
  <si>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</si>
  <si>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</si>
  <si>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</si>
  <si>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</si>
  <si>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</si>
  <si>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</si>
  <si>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</si>
  <si>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</si>
  <si>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</si>
  <si>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</si>
  <si>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</si>
  <si>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</si>
  <si>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</si>
  <si>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</si>
  <si>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</si>
  <si>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</si>
  <si>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</si>
  <si>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</si>
  <si>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</si>
  <si>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</si>
  <si>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</si>
  <si>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</si>
  <si>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</si>
  <si>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</si>
  <si>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</si>
  <si>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</si>
  <si>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</si>
  <si>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</si>
  <si>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</si>
  <si>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</si>
  <si>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</si>
  <si>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</si>
  <si>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</si>
  <si>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</si>
  <si>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</si>
  <si>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</si>
  <si>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</si>
  <si>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</si>
  <si>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</si>
  <si>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</si>
  <si>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</si>
  <si>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</si>
  <si>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</si>
  <si>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</si>
  <si>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</si>
  <si>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</si>
  <si>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</si>
  <si>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</si>
  <si>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</si>
  <si>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</si>
  <si>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</si>
  <si>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</si>
  <si>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</si>
  <si>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</si>
  <si>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</si>
  <si>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</si>
  <si>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</si>
  <si>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</si>
  <si>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</si>
  <si>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</si>
  <si>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</si>
  <si>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</si>
  <si>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</si>
  <si>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</si>
  <si>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</si>
  <si>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</si>
  <si>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</si>
  <si>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</si>
  <si>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</si>
  <si>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</si>
  <si>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</si>
  <si>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</si>
  <si>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</si>
  <si>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</si>
  <si>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</si>
  <si>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</si>
  <si>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</si>
  <si>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</si>
  <si>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</si>
  <si>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</si>
  <si>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</si>
  <si>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</si>
  <si>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</si>
  <si>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</si>
  <si>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</si>
  <si>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</si>
  <si>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</si>
  <si>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</si>
  <si>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</si>
  <si>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</si>
  <si>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</si>
  <si>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</si>
  <si>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</si>
  <si>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</si>
  <si>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</si>
  <si>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</si>
  <si>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</si>
  <si>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</si>
  <si>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</si>
  <si>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</si>
  <si>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</si>
  <si>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</si>
  <si>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</si>
  <si>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</si>
  <si>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</si>
  <si>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</si>
  <si>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</si>
  <si>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</si>
  <si>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</si>
  <si>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</si>
  <si>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</si>
  <si>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</si>
  <si>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</si>
  <si>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</si>
  <si>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</si>
  <si>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</si>
  <si>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</si>
  <si>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</si>
  <si>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</si>
  <si>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</si>
  <si>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</si>
  <si>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</si>
  <si>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</si>
  <si>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</si>
  <si>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</si>
  <si>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</si>
  <si>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</si>
  <si>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</si>
  <si>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</si>
  <si>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</si>
  <si>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</si>
  <si>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</si>
  <si>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</si>
  <si>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</si>
  <si>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</si>
  <si>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</si>
  <si>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</si>
  <si>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</si>
  <si>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</si>
  <si>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</si>
  <si>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</si>
  <si>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</si>
  <si>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</si>
  <si>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</si>
  <si>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</si>
  <si>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</si>
  <si>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</si>
  <si>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</si>
  <si>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</si>
  <si>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</si>
  <si>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</si>
  <si>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</si>
  <si>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</si>
  <si>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</si>
  <si>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</si>
  <si>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</si>
  <si>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</si>
  <si>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</si>
  <si>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</si>
  <si>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</si>
  <si>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</si>
  <si>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</si>
  <si>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</si>
  <si>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</si>
  <si>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</si>
  <si>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</si>
  <si>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</si>
  <si>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</si>
  <si>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</si>
  <si>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</si>
  <si>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</si>
  <si>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</si>
  <si>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</si>
  <si>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</si>
  <si>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</si>
  <si>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</si>
  <si>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</si>
  <si>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</si>
  <si>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</si>
  <si>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</si>
  <si>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</si>
  <si>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</si>
  <si>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</si>
  <si>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</si>
  <si>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</si>
  <si>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</si>
  <si>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</si>
  <si>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</si>
  <si>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</si>
  <si>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</si>
  <si>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</si>
  <si>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</si>
  <si>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</si>
  <si>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</si>
  <si>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</si>
  <si>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</si>
  <si>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</si>
  <si>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</si>
  <si>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</si>
  <si>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</si>
  <si>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</si>
  <si>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</si>
  <si>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</si>
  <si>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</si>
  <si>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</si>
  <si>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</si>
  <si>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</si>
  <si>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</si>
  <si>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</si>
  <si>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</si>
  <si>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</si>
  <si>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</si>
  <si>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</si>
  <si>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</si>
  <si>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</si>
  <si>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</si>
  <si>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</si>
  <si>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</si>
  <si>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</si>
  <si>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</si>
  <si>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</si>
  <si>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</si>
  <si>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</si>
  <si>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</si>
  <si>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</si>
  <si>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</si>
  <si>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</si>
  <si>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</si>
  <si>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</si>
  <si>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</si>
  <si>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</si>
  <si>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</si>
  <si>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</si>
  <si>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</si>
  <si>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</si>
  <si>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</si>
  <si>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</si>
  <si>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</si>
  <si>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</si>
  <si>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</si>
  <si>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</si>
  <si>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</si>
  <si>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</si>
  <si>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</si>
  <si>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</si>
  <si>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</si>
  <si>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</si>
  <si>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</si>
  <si>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</si>
  <si>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</si>
  <si>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</si>
  <si>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</si>
  <si>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</si>
  <si>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</si>
  <si>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</si>
  <si>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</si>
  <si>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</si>
  <si>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</si>
  <si>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</si>
  <si>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</si>
  <si>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</si>
  <si>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</si>
  <si>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</si>
  <si>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</si>
  <si>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</si>
  <si>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</si>
  <si>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</si>
  <si>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</si>
  <si>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</si>
  <si>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</si>
  <si>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</si>
  <si>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</si>
  <si>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</si>
  <si>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</si>
  <si>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</si>
  <si>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</si>
  <si>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</si>
  <si>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</si>
  <si>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</si>
  <si>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</si>
  <si>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</si>
  <si>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</si>
  <si>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</si>
  <si>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</si>
  <si>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</si>
  <si>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</si>
  <si>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</si>
  <si>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</si>
  <si>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</si>
  <si>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</si>
  <si>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</si>
  <si>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</si>
  <si>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</si>
  <si>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</si>
  <si>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</si>
  <si>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</si>
  <si>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</si>
  <si>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</si>
  <si>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</si>
  <si>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</si>
  <si>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</si>
  <si>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</si>
  <si>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</si>
  <si>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</si>
  <si>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</si>
  <si>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</si>
  <si>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</si>
  <si>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</si>
  <si>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</si>
  <si>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</si>
  <si>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</si>
  <si>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</si>
  <si>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</si>
  <si>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</si>
  <si>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</si>
  <si>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</si>
  <si>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</si>
  <si>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</si>
  <si>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</si>
  <si>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</si>
  <si>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</si>
  <si>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</si>
  <si>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</si>
  <si>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</si>
  <si>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</si>
  <si>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</si>
  <si>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</si>
  <si>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</si>
  <si>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</si>
  <si>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</si>
  <si>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</si>
  <si>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</si>
  <si>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</si>
  <si>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</si>
  <si>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</si>
  <si>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</si>
  <si>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</si>
  <si>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</si>
  <si>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</si>
  <si>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</si>
  <si>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</si>
  <si>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</si>
  <si>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</si>
  <si>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</si>
  <si>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</si>
  <si>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</si>
  <si>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</si>
  <si>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</si>
  <si>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</si>
  <si>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</si>
  <si>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</si>
  <si>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</si>
  <si>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</si>
  <si>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</si>
  <si>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</si>
  <si>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</si>
  <si>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</si>
  <si>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</si>
  <si>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</si>
  <si>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</si>
  <si>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</si>
  <si>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</si>
  <si>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</si>
  <si>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</si>
  <si>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</si>
  <si>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</si>
  <si>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</si>
  <si>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</si>
  <si>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</si>
  <si>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</si>
  <si>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</si>
  <si>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</si>
  <si>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</si>
  <si>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</si>
  <si>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</si>
  <si>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</si>
  <si>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</si>
  <si>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</si>
  <si>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</si>
  <si>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</si>
  <si>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</si>
  <si>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</si>
  <si>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</si>
  <si>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</si>
  <si>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</si>
  <si>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</si>
  <si>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</si>
  <si>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</si>
  <si>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</si>
  <si>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</si>
  <si>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</si>
  <si>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</si>
  <si>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</si>
  <si>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</si>
  <si>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</si>
  <si>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</si>
  <si>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</si>
  <si>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</si>
  <si>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</si>
  <si>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</si>
  <si>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</si>
  <si>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</si>
  <si>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</si>
  <si>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</si>
  <si>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</si>
  <si>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</si>
  <si>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</si>
  <si>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</si>
  <si>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</si>
  <si>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</si>
  <si>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</si>
  <si>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</si>
  <si>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</si>
  <si>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</si>
  <si>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</si>
  <si>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</si>
  <si>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</si>
  <si>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</si>
  <si>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</si>
  <si>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</si>
  <si>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</si>
  <si>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</si>
  <si>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</si>
  <si>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</si>
  <si>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</si>
  <si>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</si>
  <si>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</si>
  <si>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</si>
  <si>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</si>
  <si>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</si>
  <si>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</si>
  <si>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</si>
  <si>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</si>
  <si>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</si>
  <si>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</si>
  <si>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</si>
  <si>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</si>
  <si>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</si>
  <si>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</si>
  <si>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</si>
  <si>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</si>
  <si>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</si>
  <si>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</si>
  <si>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</si>
  <si>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</si>
  <si>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</si>
  <si>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</si>
  <si>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</si>
  <si>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</si>
  <si>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</si>
  <si>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</si>
  <si>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</si>
  <si>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</si>
  <si>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</si>
  <si>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</si>
  <si>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</si>
  <si>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</si>
  <si>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</si>
  <si>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</si>
  <si>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</si>
  <si>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</si>
  <si>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</si>
  <si>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</si>
  <si>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</si>
  <si>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</si>
  <si>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</si>
  <si>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</si>
  <si>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</si>
  <si>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</si>
  <si>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</si>
  <si>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</si>
  <si>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</si>
  <si>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</si>
  <si>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</si>
  <si>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</si>
  <si>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</si>
  <si>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</si>
  <si>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</si>
  <si>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</si>
  <si>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</si>
  <si>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</si>
  <si>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</si>
  <si>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</si>
  <si>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</si>
  <si>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</si>
  <si>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</si>
  <si>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</si>
  <si>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</si>
  <si>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</si>
  <si>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</si>
  <si>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</si>
  <si>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</si>
  <si>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</si>
  <si>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</si>
  <si>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</si>
  <si>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</si>
  <si>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</si>
  <si>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</si>
  <si>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</si>
  <si>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</si>
  <si>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</si>
  <si>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</si>
  <si>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</si>
  <si>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</si>
  <si>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</si>
  <si>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</si>
  <si>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</si>
  <si>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</si>
  <si>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</si>
  <si>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</si>
  <si>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</si>
  <si>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</si>
  <si>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</si>
  <si>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</si>
  <si>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</si>
  <si>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</si>
  <si>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</si>
  <si>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</si>
  <si>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</si>
  <si>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</si>
  <si>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</si>
  <si>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</si>
  <si>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</si>
  <si>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</si>
  <si>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</si>
  <si>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</si>
  <si>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</si>
  <si>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</si>
  <si>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</si>
  <si>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</si>
  <si>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</si>
  <si>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</si>
  <si>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</si>
  <si>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</si>
  <si>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</si>
  <si>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</si>
  <si>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</si>
  <si>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</si>
  <si>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</si>
  <si>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</si>
  <si>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</si>
  <si>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</si>
  <si>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</si>
  <si>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</si>
  <si>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</si>
  <si>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</si>
  <si>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</si>
  <si>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</si>
  <si>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</si>
  <si>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</si>
  <si>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</si>
  <si>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</si>
  <si>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</si>
  <si>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</si>
  <si>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</si>
  <si>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</si>
  <si>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</si>
  <si>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</si>
  <si>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</si>
  <si>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</si>
  <si>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</si>
  <si>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</si>
  <si>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</si>
  <si>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</si>
  <si>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</si>
  <si>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</si>
  <si>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</si>
  <si>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</si>
  <si>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</si>
  <si>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</si>
  <si>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</si>
  <si>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</si>
  <si>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</si>
  <si>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</si>
  <si>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</si>
  <si>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</si>
  <si>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</si>
  <si>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</si>
  <si>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</si>
  <si>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</si>
  <si>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</si>
  <si>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</si>
  <si>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</si>
  <si>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</si>
  <si>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</si>
  <si>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</si>
  <si>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</si>
  <si>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</si>
  <si>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</si>
  <si>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</si>
  <si>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</si>
  <si>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</si>
  <si>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</si>
  <si>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</si>
  <si>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</si>
  <si>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</si>
  <si>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</si>
  <si>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</si>
  <si>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</si>
  <si>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</si>
  <si>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</si>
  <si>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</si>
  <si>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</si>
  <si>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</si>
  <si>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</si>
  <si>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</si>
  <si>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</si>
  <si>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</si>
  <si>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</si>
  <si>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</si>
  <si>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</si>
  <si>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</si>
  <si>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</si>
  <si>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</si>
  <si>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</si>
  <si>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</si>
  <si>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</si>
  <si>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</si>
  <si>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</si>
  <si>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</si>
  <si>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</si>
  <si>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</si>
  <si>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</si>
  <si>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</si>
  <si>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</si>
  <si>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</si>
  <si>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</si>
  <si>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</si>
  <si>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</si>
  <si>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</si>
  <si>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</si>
  <si>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</si>
  <si>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</si>
  <si>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</si>
  <si>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</si>
  <si>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</si>
  <si>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</si>
  <si>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</si>
  <si>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</si>
  <si>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</si>
  <si>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</si>
  <si>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</si>
  <si>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</si>
  <si>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</si>
  <si>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</si>
  <si>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</si>
  <si>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</si>
  <si>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</si>
  <si>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</si>
  <si>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</si>
  <si>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</si>
  <si>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</si>
  <si>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</si>
  <si>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</si>
  <si>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</si>
  <si>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</si>
  <si>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</si>
  <si>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</si>
  <si>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</si>
  <si>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</si>
  <si>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</si>
  <si>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</si>
  <si>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</si>
  <si>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</si>
  <si>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</si>
  <si>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</si>
  <si>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</si>
  <si>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</si>
  <si>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</si>
  <si>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</si>
  <si>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</si>
  <si>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</si>
  <si>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</si>
  <si>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</si>
  <si>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</si>
  <si>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</si>
  <si>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</si>
  <si>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</si>
  <si>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</si>
  <si>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</si>
  <si>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</si>
  <si>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</si>
  <si>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</si>
  <si>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</si>
  <si>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</si>
  <si>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</si>
  <si>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</si>
  <si>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</si>
  <si>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</si>
  <si>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</si>
  <si>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</si>
  <si>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</si>
  <si>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</si>
  <si>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</si>
  <si>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</si>
  <si>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</si>
  <si>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</si>
  <si>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</si>
  <si>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</si>
  <si>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</si>
  <si>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</si>
  <si>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</si>
  <si>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</si>
  <si>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</si>
  <si>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</si>
  <si>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</si>
  <si>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</si>
  <si>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</si>
  <si>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</si>
  <si>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</si>
  <si>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</si>
  <si>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</si>
  <si>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</si>
  <si>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</si>
  <si>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</si>
  <si>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</si>
  <si>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</si>
  <si>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</si>
  <si>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</si>
  <si>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</si>
  <si>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</si>
  <si>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</si>
  <si>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</si>
  <si>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</si>
  <si>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</si>
  <si>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</si>
  <si>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</si>
  <si>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</si>
  <si>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</si>
  <si>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</si>
  <si>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</si>
  <si>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</si>
  <si>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</si>
  <si>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</si>
  <si>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</si>
  <si>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</si>
  <si>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</si>
  <si>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</si>
  <si>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</si>
  <si>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</si>
  <si>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</si>
  <si>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</si>
  <si>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</si>
  <si>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</si>
  <si>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</si>
  <si>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</si>
  <si>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</si>
  <si>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</si>
  <si>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</si>
  <si>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</si>
  <si>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</si>
  <si>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</si>
  <si>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</si>
  <si>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</si>
  <si>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</si>
  <si>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</si>
  <si>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</si>
  <si>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</si>
  <si>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</si>
  <si>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</si>
  <si>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</si>
  <si>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</si>
  <si>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</si>
  <si>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</si>
  <si>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</si>
  <si>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</si>
  <si>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</si>
  <si>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</si>
  <si>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</si>
  <si>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</si>
  <si>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</si>
  <si>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</si>
  <si>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</si>
  <si>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</si>
  <si>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</si>
  <si>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</si>
  <si>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</si>
  <si>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</si>
  <si>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</si>
  <si>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</si>
  <si>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</si>
  <si>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</si>
  <si>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</si>
  <si>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</si>
  <si>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</si>
  <si>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</si>
  <si>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</si>
  <si>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</si>
  <si>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</si>
  <si>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</si>
  <si>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</si>
  <si>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</si>
  <si>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</si>
  <si>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</si>
  <si>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</si>
  <si>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</si>
  <si>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</si>
  <si>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</si>
  <si>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</si>
  <si>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</si>
  <si>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</si>
  <si>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</si>
  <si>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</si>
  <si>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</si>
  <si>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</si>
  <si>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</si>
  <si>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</si>
  <si>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</si>
  <si>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</si>
  <si>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</si>
  <si>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</si>
  <si>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</si>
  <si>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</si>
  <si>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</si>
  <si>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</si>
  <si>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</si>
  <si>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</si>
  <si>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</si>
  <si>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</si>
  <si>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</si>
  <si>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</si>
  <si>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</si>
  <si>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</si>
  <si>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</si>
  <si>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</si>
  <si>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</si>
  <si>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</si>
  <si>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</si>
  <si>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</si>
  <si>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</si>
  <si>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</si>
  <si>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</si>
  <si>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</si>
  <si>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</si>
  <si>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</si>
  <si>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</si>
  <si>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</si>
  <si>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</si>
  <si>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</si>
  <si>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</si>
  <si>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</si>
  <si>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</si>
  <si>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</si>
  <si>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</si>
  <si>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</si>
  <si>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</si>
  <si>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</si>
  <si>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</si>
  <si>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</si>
  <si>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</si>
  <si>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</si>
  <si>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</si>
  <si>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</si>
  <si>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</si>
  <si>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</si>
  <si>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</si>
  <si>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</si>
  <si>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</si>
  <si>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</si>
  <si>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</si>
  <si>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</si>
  <si>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</si>
  <si>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</si>
  <si>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</si>
  <si>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</si>
  <si>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</si>
  <si>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</si>
  <si>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</si>
  <si>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</si>
  <si>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</si>
  <si>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</si>
  <si>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</si>
  <si>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</si>
  <si>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</si>
  <si>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</si>
  <si>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</si>
  <si>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</si>
  <si>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</si>
  <si>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</si>
  <si>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</si>
  <si>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</si>
  <si>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</si>
  <si>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</si>
  <si>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</si>
  <si>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</si>
  <si>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</si>
  <si>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</si>
  <si>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</si>
  <si>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</si>
  <si>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</si>
  <si>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</si>
  <si>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</si>
  <si>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</si>
  <si>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</si>
  <si>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</si>
  <si>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</si>
  <si>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</si>
  <si>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</si>
  <si>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</si>
  <si>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</si>
  <si>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</si>
  <si>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</si>
  <si>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</si>
  <si>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</si>
  <si>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</si>
  <si>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</si>
  <si>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</si>
  <si>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</si>
  <si>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</si>
  <si>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</si>
  <si>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</si>
  <si>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</si>
  <si>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</si>
  <si>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</si>
  <si>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</si>
  <si>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</si>
  <si>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</si>
  <si>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</si>
  <si>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</si>
  <si>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</si>
  <si>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</si>
  <si>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</si>
  <si>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</si>
  <si>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</si>
  <si>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</si>
  <si>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</si>
  <si>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</si>
  <si>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</si>
  <si>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</si>
  <si>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</si>
  <si>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</si>
  <si>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</si>
  <si>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</si>
  <si>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</si>
  <si>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</si>
  <si>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</si>
  <si>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</si>
  <si>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</si>
  <si>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</si>
  <si>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</si>
  <si>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</si>
  <si>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</si>
  <si>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</si>
  <si>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</si>
  <si>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</si>
  <si>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</si>
  <si>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</si>
  <si>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</si>
  <si>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</si>
  <si>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</si>
  <si>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</si>
  <si>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</si>
  <si>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</si>
  <si>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</si>
  <si>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</si>
  <si>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</si>
  <si>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</si>
  <si>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</si>
  <si>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</si>
  <si>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</si>
  <si>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</si>
  <si>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</si>
  <si>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</si>
  <si>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</si>
  <si>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</si>
  <si>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</si>
  <si>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</si>
  <si>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</si>
  <si>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</si>
  <si>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</si>
  <si>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</si>
  <si>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</si>
  <si>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</si>
  <si>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</si>
  <si>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</si>
  <si>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</si>
  <si>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</si>
  <si>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</si>
  <si>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</si>
  <si>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</si>
  <si>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</si>
  <si>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</si>
  <si>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</si>
  <si>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</si>
  <si>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</si>
  <si>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</si>
  <si>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</si>
  <si>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</si>
  <si>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</si>
  <si>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</si>
  <si>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</si>
  <si>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</si>
  <si>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</si>
  <si>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</si>
  <si>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</si>
  <si>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</si>
  <si>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</si>
  <si>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</si>
  <si>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</si>
  <si>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</si>
  <si>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</si>
  <si>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</si>
  <si>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</si>
  <si>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</si>
  <si>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</si>
  <si>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</si>
  <si>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</si>
  <si>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</si>
  <si>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</si>
  <si>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</si>
  <si>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</si>
  <si>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</si>
  <si>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</si>
  <si>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</si>
  <si>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</si>
  <si>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</si>
  <si>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</si>
  <si>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</si>
  <si>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</si>
  <si>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</si>
  <si>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</si>
  <si>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</si>
  <si>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</si>
  <si>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</si>
  <si>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</si>
  <si>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</si>
  <si>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</si>
  <si>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</si>
  <si>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</si>
  <si>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</si>
  <si>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</si>
  <si>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</si>
  <si>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</si>
  <si>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</si>
  <si>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</si>
  <si>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</si>
  <si>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</si>
  <si>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</si>
  <si>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</si>
  <si>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</si>
  <si>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</si>
  <si>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</si>
  <si>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</si>
  <si>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</si>
  <si>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</si>
  <si>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</si>
  <si>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</si>
  <si>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</si>
  <si>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</si>
  <si>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</si>
  <si>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</si>
  <si>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</si>
  <si>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</si>
  <si>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</si>
  <si>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</si>
  <si>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</si>
  <si>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</si>
  <si>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</si>
  <si>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</si>
  <si>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</si>
  <si>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</si>
  <si>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</si>
  <si>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</si>
  <si>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</si>
  <si>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</si>
  <si>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</si>
  <si>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</si>
  <si>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</si>
  <si>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</si>
  <si>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</si>
  <si>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</si>
  <si>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</si>
  <si>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</si>
  <si>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</si>
  <si>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</si>
  <si>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</si>
  <si>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</si>
  <si>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</si>
  <si>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</si>
  <si>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</si>
  <si>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</si>
  <si>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</si>
  <si>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</si>
  <si>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</si>
  <si>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</si>
  <si>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</si>
  <si>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</si>
  <si>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</si>
  <si>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</si>
  <si>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</si>
  <si>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</si>
  <si>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</si>
  <si>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</si>
  <si>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</si>
  <si>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</si>
  <si>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</si>
  <si>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</si>
  <si>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</si>
  <si>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</si>
  <si>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</si>
  <si>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</si>
  <si>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</si>
  <si>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</si>
  <si>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</si>
  <si>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</si>
  <si>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</si>
  <si>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</si>
  <si>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</si>
  <si>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</si>
  <si>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</si>
  <si>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</si>
  <si>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</si>
  <si>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</si>
  <si>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</si>
  <si>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</si>
  <si>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</si>
  <si>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</si>
  <si>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</si>
  <si>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</si>
  <si>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</si>
  <si>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</si>
  <si>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</si>
  <si>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</si>
  <si>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</si>
  <si>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</si>
  <si>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</si>
  <si>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</si>
  <si>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</si>
  <si>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</si>
  <si>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</si>
  <si>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</si>
  <si>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</si>
  <si>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</si>
  <si>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</si>
  <si>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</si>
  <si>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</si>
  <si>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</si>
  <si>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</si>
  <si>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</si>
  <si>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</si>
  <si>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</si>
  <si>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</si>
  <si>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</si>
  <si>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</si>
  <si>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</si>
  <si>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</si>
  <si>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</si>
  <si>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</si>
  <si>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</si>
  <si>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</si>
  <si>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</si>
  <si>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</si>
  <si>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</si>
  <si>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</si>
  <si>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</si>
  <si>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</si>
  <si>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</si>
  <si>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</si>
  <si>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</si>
  <si>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</si>
  <si>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</si>
  <si>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</si>
  <si>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</si>
  <si>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</si>
  <si>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</si>
  <si>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</si>
  <si>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</si>
  <si>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</si>
  <si>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</si>
  <si>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</si>
  <si>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</si>
  <si>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</si>
  <si>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</si>
  <si>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</si>
  <si>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</si>
  <si>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</si>
  <si>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</si>
  <si>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</si>
  <si>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</si>
  <si>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</si>
  <si>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</si>
  <si>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</si>
  <si>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</si>
  <si>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</si>
  <si>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</si>
  <si>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</si>
  <si>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</si>
  <si>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</si>
  <si>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</si>
  <si>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</si>
  <si>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</si>
  <si>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</si>
  <si>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</si>
  <si>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</si>
  <si>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</si>
  <si>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</si>
  <si>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</si>
  <si>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</si>
  <si>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</si>
  <si>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</si>
  <si>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</si>
  <si>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</si>
  <si>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</si>
  <si>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</si>
  <si>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</si>
  <si>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</si>
  <si>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</si>
  <si>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</si>
  <si>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</si>
  <si>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</si>
  <si>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</si>
  <si>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</si>
  <si>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</si>
  <si>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</si>
  <si>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</si>
  <si>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</si>
  <si>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</si>
  <si>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</si>
  <si>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</si>
  <si>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</si>
  <si>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</si>
  <si>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</si>
  <si>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</si>
  <si>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</si>
  <si>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</si>
  <si>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</si>
  <si>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</si>
  <si>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</si>
  <si>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</si>
  <si>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</si>
  <si>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</si>
  <si>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</si>
  <si>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</si>
  <si>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</si>
  <si>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</si>
  <si>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</si>
  <si>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</si>
  <si>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</si>
  <si>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</si>
  <si>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</si>
  <si>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</si>
  <si>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</si>
  <si>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</si>
  <si>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</si>
  <si>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</si>
  <si>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</si>
  <si>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</si>
  <si>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</si>
  <si>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</si>
  <si>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</si>
  <si>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</si>
  <si>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</si>
  <si>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</si>
  <si>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</si>
  <si>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</si>
  <si>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</si>
  <si>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</si>
  <si>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</si>
  <si>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</si>
  <si>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</si>
  <si>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</si>
  <si>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</si>
  <si>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</si>
  <si>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</si>
  <si>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</si>
  <si>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</si>
  <si>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</si>
  <si>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</si>
  <si>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</si>
  <si>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</si>
  <si>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</si>
  <si>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</si>
  <si>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</si>
  <si>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</si>
  <si>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</si>
  <si>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</si>
  <si>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</si>
  <si>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</si>
  <si>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</si>
  <si>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</si>
  <si>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</si>
  <si>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</si>
  <si>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</si>
  <si>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</si>
  <si>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</si>
  <si>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</si>
  <si>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</si>
  <si>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</si>
  <si>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</si>
  <si>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</si>
  <si>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</si>
  <si>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</si>
  <si>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</si>
  <si>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</si>
  <si>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</si>
  <si>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</si>
  <si>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</si>
  <si>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</si>
  <si>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</si>
  <si>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</si>
  <si>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</si>
  <si>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</si>
  <si>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</si>
  <si>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</si>
  <si>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</si>
  <si>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</si>
  <si>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</si>
  <si>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</si>
  <si>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</si>
  <si>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</si>
  <si>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</si>
  <si>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</si>
  <si>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</si>
  <si>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</si>
  <si>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</si>
  <si>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</si>
  <si>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</si>
  <si>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</si>
  <si>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</si>
  <si>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</si>
  <si>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</si>
  <si>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</si>
  <si>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</si>
  <si>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</si>
  <si>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</si>
  <si>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</si>
  <si>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</si>
  <si>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</si>
  <si>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</si>
  <si>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</si>
  <si>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</si>
  <si>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</si>
  <si>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</si>
  <si>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</si>
  <si>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</si>
  <si>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</si>
  <si>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</si>
  <si>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</si>
  <si>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</si>
  <si>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</si>
  <si>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</si>
  <si>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</si>
  <si>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</si>
  <si>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</si>
  <si>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</si>
  <si>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</si>
  <si>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</si>
  <si>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</si>
  <si>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</si>
  <si>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</si>
  <si>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</si>
  <si>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</si>
  <si>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</si>
  <si>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</si>
  <si>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</si>
  <si>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</si>
  <si>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</si>
  <si>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</si>
  <si>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</si>
  <si>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</si>
  <si>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</si>
  <si>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</si>
  <si>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</si>
  <si>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</si>
  <si>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</si>
  <si>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</si>
  <si>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</si>
  <si>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</si>
  <si>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</si>
  <si>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</si>
  <si>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</si>
  <si>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</si>
  <si>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</si>
  <si>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</si>
  <si>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</si>
  <si>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</si>
  <si>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</si>
  <si>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</si>
  <si>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</si>
  <si>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</si>
  <si>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</si>
  <si>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</si>
  <si>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</si>
  <si>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</si>
  <si>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</si>
  <si>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</si>
  <si>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</si>
  <si>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</si>
  <si>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</si>
  <si>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</si>
  <si>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</si>
  <si>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</si>
  <si>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</si>
  <si>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</si>
  <si>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</si>
  <si>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</si>
  <si>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</si>
  <si>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</si>
  <si>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</si>
  <si>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</si>
  <si>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</si>
  <si>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</si>
  <si>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</si>
  <si>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</si>
  <si>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</si>
  <si>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</si>
  <si>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</si>
  <si>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</si>
  <si>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</si>
  <si>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</si>
  <si>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</si>
  <si>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</si>
  <si>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</si>
  <si>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</si>
  <si>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</si>
  <si>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</si>
  <si>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</si>
  <si>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</si>
  <si>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</si>
  <si>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</si>
  <si>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</si>
  <si>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</si>
  <si>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</si>
  <si>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</si>
  <si>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</si>
  <si>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</si>
  <si>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</si>
  <si>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</si>
  <si>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</si>
  <si>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</si>
  <si>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</si>
  <si>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</si>
  <si>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</si>
  <si>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</si>
  <si>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</si>
  <si>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</si>
  <si>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</si>
  <si>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</si>
  <si>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</si>
  <si>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</si>
  <si>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</si>
  <si>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</si>
  <si>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</si>
  <si>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</si>
  <si>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</si>
  <si>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</si>
  <si>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</si>
  <si>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</si>
  <si>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</si>
  <si>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</si>
  <si>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</si>
  <si>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</si>
  <si>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</si>
  <si>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</si>
  <si>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</si>
  <si>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</si>
  <si>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</si>
  <si>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</si>
  <si>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</si>
  <si>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</si>
  <si>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</si>
  <si>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</si>
  <si>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</si>
  <si>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</si>
  <si>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</si>
  <si>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</si>
  <si>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</si>
  <si>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</si>
  <si>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</si>
  <si>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</si>
  <si>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</si>
  <si>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</si>
  <si>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</si>
  <si>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</si>
  <si>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</si>
  <si>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</si>
  <si>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</si>
  <si>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</si>
  <si>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</si>
  <si>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</si>
  <si>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</si>
  <si>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</si>
  <si>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</si>
  <si>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</si>
  <si>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</si>
  <si>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</si>
  <si>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</si>
  <si>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</si>
  <si>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</si>
  <si>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</si>
  <si>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</si>
  <si>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</si>
  <si>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</si>
  <si>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</si>
  <si>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</si>
  <si>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</si>
  <si>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</si>
  <si>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</si>
  <si>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</si>
  <si>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</si>
  <si>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</si>
  <si>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</si>
  <si>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</si>
  <si>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</si>
  <si>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</si>
  <si>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</si>
  <si>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</si>
  <si>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</si>
  <si>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</si>
  <si>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</si>
  <si>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</si>
  <si>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</si>
  <si>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</si>
  <si>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</si>
  <si>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</si>
  <si>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</si>
  <si>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</si>
  <si>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</si>
  <si>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</si>
  <si>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</si>
  <si>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</si>
  <si>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</si>
  <si>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</si>
  <si>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</si>
  <si>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</si>
  <si>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</si>
  <si>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</si>
  <si>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</si>
  <si>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</si>
  <si>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</si>
  <si>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</si>
  <si>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</si>
  <si>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</si>
  <si>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</si>
  <si>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</si>
  <si>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</si>
  <si>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</si>
  <si>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</si>
  <si>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</si>
  <si>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</si>
  <si>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</si>
  <si>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</si>
  <si>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</si>
  <si>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</si>
  <si>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</si>
  <si>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</si>
  <si>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</si>
  <si>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</si>
  <si>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</si>
  <si>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</si>
  <si>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</si>
  <si>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</si>
  <si>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</si>
  <si>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</si>
  <si>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</si>
  <si>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</si>
  <si>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</si>
  <si>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</si>
  <si>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</si>
  <si>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</si>
  <si>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</si>
  <si>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</si>
  <si>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</si>
  <si>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</si>
  <si>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</si>
  <si>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</si>
  <si>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</si>
  <si>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</si>
  <si>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</si>
  <si>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</si>
  <si>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</si>
  <si>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</si>
  <si>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</si>
  <si>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</si>
  <si>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</si>
  <si>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</si>
  <si>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</si>
  <si>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</si>
  <si>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</si>
  <si>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</si>
  <si>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</si>
  <si>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</si>
  <si>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</si>
  <si>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</si>
  <si>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</si>
  <si>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</si>
  <si>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</si>
  <si>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</si>
  <si>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</si>
  <si>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</si>
  <si>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</si>
  <si>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</si>
  <si>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</si>
  <si>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</si>
  <si>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</si>
  <si>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</si>
  <si>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</si>
  <si>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</si>
  <si>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</si>
  <si>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</si>
  <si>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</si>
  <si>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</si>
  <si>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</si>
  <si>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</si>
  <si>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</si>
  <si>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</si>
  <si>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</si>
  <si>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</si>
  <si>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</si>
  <si>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</si>
  <si>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</si>
  <si>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</si>
  <si>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</si>
  <si>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</si>
  <si>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</si>
  <si>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</si>
  <si>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</si>
  <si>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</si>
  <si>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</si>
  <si>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</si>
  <si>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</si>
  <si>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</si>
  <si>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</si>
  <si>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</si>
  <si>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</si>
  <si>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</si>
  <si>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</si>
  <si>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</si>
  <si>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</si>
  <si>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</si>
  <si>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</si>
  <si>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</si>
  <si>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</si>
  <si>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</si>
  <si>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</si>
  <si>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</si>
  <si>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</si>
  <si>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</si>
  <si>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</si>
  <si>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</si>
  <si>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</si>
  <si>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</si>
  <si>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</si>
  <si>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</si>
  <si>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</si>
  <si>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</si>
  <si>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</si>
  <si>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</si>
  <si>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</si>
  <si>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</si>
  <si>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</si>
  <si>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</si>
  <si>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</si>
  <si>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</si>
  <si>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</si>
  <si>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</si>
  <si>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</si>
  <si>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</si>
  <si>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</si>
  <si>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</si>
  <si>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</si>
  <si>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</si>
  <si>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</si>
  <si>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</si>
  <si>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</si>
  <si>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</si>
  <si>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</si>
  <si>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</si>
  <si>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</si>
  <si>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</si>
  <si>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</si>
  <si>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</si>
  <si>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</si>
  <si>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</si>
  <si>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</si>
  <si>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</si>
  <si>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</si>
  <si>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</si>
  <si>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</si>
  <si>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</si>
  <si>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</si>
  <si>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</si>
  <si>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</si>
  <si>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</si>
  <si>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</si>
  <si>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</si>
  <si>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</si>
  <si>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</si>
  <si>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</si>
  <si>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</si>
  <si>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</si>
  <si>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</si>
  <si>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</si>
  <si>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</si>
  <si>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</si>
  <si>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</si>
  <si>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</si>
  <si>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</si>
  <si>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</si>
  <si>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</si>
  <si>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</si>
  <si>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</si>
  <si>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</si>
  <si>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</si>
  <si>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</si>
  <si>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</si>
  <si>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</si>
  <si>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</si>
  <si>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</si>
  <si>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</si>
  <si>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</si>
  <si>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</si>
  <si>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</si>
  <si>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</si>
  <si>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</si>
  <si>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</si>
  <si>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</si>
  <si>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</si>
  <si>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</si>
  <si>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</si>
  <si>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</si>
  <si>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</si>
  <si>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</si>
  <si>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</si>
  <si>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</si>
  <si>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</si>
  <si>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</si>
  <si>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</si>
  <si>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</si>
  <si>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</si>
  <si>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</si>
  <si>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</si>
  <si>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</si>
  <si>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</si>
  <si>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</si>
  <si>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</si>
  <si>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</si>
  <si>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</si>
  <si>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</si>
  <si>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</si>
  <si>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</si>
  <si>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</si>
  <si>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</si>
  <si>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</si>
  <si>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</si>
  <si>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</si>
  <si>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</si>
  <si>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</si>
  <si>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</si>
  <si>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</si>
  <si>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</si>
  <si>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</si>
  <si>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</si>
  <si>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</si>
  <si>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</si>
  <si>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</si>
  <si>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</si>
  <si>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</si>
  <si>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</si>
  <si>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</si>
  <si>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</si>
  <si>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</si>
  <si>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</si>
  <si>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</si>
  <si>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</si>
  <si>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</si>
  <si>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</si>
  <si>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</si>
  <si>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</si>
  <si>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</si>
  <si>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</si>
  <si>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</si>
  <si>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</si>
  <si>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</si>
  <si>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</si>
  <si>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</si>
  <si>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</si>
  <si>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</si>
  <si>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</si>
  <si>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</si>
  <si>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</si>
  <si>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</si>
  <si>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</si>
  <si>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</si>
  <si>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</si>
  <si>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</si>
  <si>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</si>
  <si>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</si>
  <si>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</si>
  <si>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</si>
  <si>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</si>
  <si>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</si>
  <si>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</si>
  <si>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</si>
  <si>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</si>
  <si>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</si>
  <si>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</si>
  <si>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</si>
  <si>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</si>
  <si>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</si>
  <si>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</si>
  <si>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</si>
  <si>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</si>
  <si>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</si>
  <si>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</si>
  <si>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</si>
  <si>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</si>
  <si>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</si>
  <si>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</si>
  <si>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</si>
  <si>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</si>
  <si>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</si>
  <si>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</si>
  <si>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</si>
  <si>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</si>
  <si>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</si>
  <si>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</si>
  <si>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</si>
  <si>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</si>
  <si>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</si>
  <si>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</si>
  <si>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</si>
  <si>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</si>
  <si>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</si>
  <si>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</si>
  <si>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</si>
  <si>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</si>
  <si>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</si>
  <si>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</si>
  <si>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</si>
  <si>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</si>
  <si>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</si>
  <si>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</si>
  <si>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</si>
  <si>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</si>
  <si>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</si>
  <si>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</si>
  <si>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</si>
  <si>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</si>
  <si>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</si>
  <si>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</si>
  <si>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</si>
  <si>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</si>
  <si>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</si>
  <si>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</si>
  <si>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</si>
  <si>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</si>
  <si>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</si>
  <si>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</si>
  <si>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</si>
  <si>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</si>
  <si>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</si>
  <si>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</si>
  <si>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</si>
  <si>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</si>
  <si>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</si>
  <si>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</si>
  <si>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</si>
  <si>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</si>
  <si>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</si>
  <si>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</si>
  <si>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</si>
  <si>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</si>
  <si>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</si>
  <si>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</si>
  <si>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</si>
  <si>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</si>
  <si>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</si>
  <si>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</si>
  <si>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</si>
  <si>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</si>
  <si>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</si>
  <si>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</si>
  <si>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</si>
  <si>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</si>
  <si>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</si>
  <si>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</si>
  <si>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</si>
  <si>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</si>
  <si>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</si>
  <si>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</si>
  <si>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</si>
  <si>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</si>
  <si>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</si>
  <si>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</si>
  <si>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</si>
  <si>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</si>
  <si>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</si>
  <si>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</si>
  <si>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</si>
  <si>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</si>
  <si>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</si>
  <si>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</si>
  <si>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</si>
  <si>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</si>
  <si>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</si>
  <si>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</si>
  <si>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</si>
  <si>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</si>
  <si>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</si>
  <si>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</si>
  <si>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</si>
  <si>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</si>
  <si>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</si>
  <si>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</si>
  <si>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</si>
  <si>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</si>
  <si>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</si>
  <si>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</si>
  <si>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</si>
  <si>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</si>
  <si>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</si>
  <si>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</si>
  <si>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</si>
  <si>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</si>
  <si>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</si>
  <si>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</si>
  <si>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</si>
  <si>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</si>
  <si>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</si>
  <si>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</si>
  <si>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</si>
  <si>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</si>
  <si>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</si>
  <si>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</si>
  <si>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</si>
  <si>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</si>
  <si>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</si>
  <si>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</si>
  <si>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</si>
  <si>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</si>
  <si>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</si>
  <si>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</si>
  <si>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</si>
  <si>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</si>
  <si>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</si>
  <si>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</si>
  <si>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</si>
  <si>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</si>
  <si>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</si>
  <si>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</si>
  <si>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</si>
  <si>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</si>
  <si>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</si>
  <si>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</si>
  <si>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</si>
  <si>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</si>
  <si>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</si>
  <si>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</si>
  <si>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</si>
  <si>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</si>
  <si>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</si>
  <si>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</si>
  <si>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</si>
  <si>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</si>
  <si>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</si>
  <si>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</si>
  <si>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</si>
  <si>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</si>
  <si>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</si>
  <si>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</si>
  <si>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</si>
  <si>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</si>
  <si>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</si>
  <si>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</si>
  <si>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</si>
  <si>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</si>
  <si>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</si>
  <si>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</si>
  <si>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</si>
  <si>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</si>
  <si>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</si>
  <si>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</si>
  <si>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</si>
  <si>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</si>
  <si>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</si>
  <si>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</si>
  <si>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</si>
  <si>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</si>
  <si>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</si>
  <si>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</si>
  <si>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</si>
  <si>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</si>
  <si>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</si>
  <si>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</si>
  <si>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</si>
  <si>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</si>
  <si>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</si>
  <si>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</si>
  <si>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</si>
  <si>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</si>
  <si>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</si>
  <si>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</si>
  <si>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</si>
  <si>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</si>
  <si>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</si>
  <si>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</si>
  <si>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</si>
  <si>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</si>
  <si>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</si>
  <si>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</si>
  <si>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</si>
  <si>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</si>
  <si>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</si>
  <si>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</si>
  <si>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</si>
  <si>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</si>
  <si>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</si>
  <si>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</si>
  <si>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</si>
  <si>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</si>
  <si>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</si>
  <si>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</si>
  <si>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</si>
  <si>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</si>
  <si>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</si>
  <si>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</si>
  <si>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</si>
  <si>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</si>
  <si>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</si>
  <si>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</si>
  <si>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</si>
  <si>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</si>
  <si>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</si>
  <si>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</si>
  <si>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</si>
  <si>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</si>
  <si>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</si>
  <si>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</si>
  <si>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</si>
  <si>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</si>
  <si>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</si>
  <si>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</si>
  <si>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</si>
  <si>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</si>
  <si>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</si>
  <si>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</si>
  <si>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</si>
  <si>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</si>
  <si>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</si>
  <si>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</si>
  <si>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</si>
  <si>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</si>
  <si>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</si>
  <si>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</si>
  <si>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</si>
  <si>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</si>
  <si>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</si>
  <si>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</si>
  <si>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</si>
  <si>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</si>
  <si>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</si>
  <si>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</si>
  <si>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</si>
  <si>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</si>
  <si>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</si>
  <si>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</si>
  <si>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</si>
  <si>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</si>
  <si>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</si>
  <si>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</si>
  <si>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</si>
  <si>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</si>
  <si>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</si>
  <si>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</si>
  <si>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</si>
  <si>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</si>
  <si>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</si>
  <si>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</si>
  <si>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</si>
  <si>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</si>
  <si>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</si>
  <si>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</si>
  <si>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</si>
  <si>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</si>
  <si>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</si>
  <si>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</si>
  <si>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</si>
  <si>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</si>
  <si>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</si>
  <si>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</si>
  <si>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</si>
  <si>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</si>
  <si>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</si>
  <si>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</si>
  <si>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</si>
  <si>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</si>
  <si>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</si>
  <si>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</si>
  <si>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</si>
  <si>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</si>
  <si>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</si>
  <si>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</si>
  <si>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</si>
  <si>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</si>
  <si>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</si>
  <si>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</si>
  <si>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</si>
  <si>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</si>
  <si>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</si>
  <si>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</si>
  <si>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</si>
  <si>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</si>
  <si>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</si>
  <si>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</si>
  <si>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</si>
  <si>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</si>
  <si>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</si>
  <si>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</si>
  <si>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</si>
  <si>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</si>
  <si>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</si>
  <si>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</si>
  <si>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</si>
  <si>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</si>
  <si>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</si>
  <si>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</si>
  <si>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</si>
  <si>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</si>
  <si>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</si>
  <si>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</si>
  <si>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</si>
  <si>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</si>
  <si>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</si>
  <si>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</si>
  <si>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</si>
  <si>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</si>
  <si>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</si>
  <si>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</si>
  <si>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</si>
  <si>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</si>
  <si>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</si>
  <si>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</si>
  <si>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</si>
  <si>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</si>
  <si>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</si>
  <si>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</si>
  <si>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</si>
  <si>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</si>
  <si>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</si>
  <si>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</si>
  <si>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</si>
  <si>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</si>
  <si>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</si>
  <si>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</si>
  <si>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</si>
  <si>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</si>
  <si>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</si>
  <si>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</si>
  <si>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</si>
  <si>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</si>
  <si>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</si>
  <si>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</si>
  <si>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</si>
  <si>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</si>
  <si>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</si>
  <si>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</si>
  <si>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</si>
  <si>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</si>
  <si>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</si>
  <si>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</si>
  <si>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</si>
  <si>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</si>
  <si>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</si>
  <si>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</si>
  <si>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</si>
  <si>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</si>
  <si>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</si>
  <si>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</si>
  <si>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</si>
  <si>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</si>
  <si>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</si>
  <si>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</si>
  <si>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</si>
  <si>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</si>
  <si>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</si>
  <si>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</si>
  <si>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</si>
  <si>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</si>
  <si>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</si>
  <si>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</si>
  <si>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</si>
  <si>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</si>
  <si>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</si>
  <si>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</si>
  <si>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</si>
  <si>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</si>
  <si>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</si>
  <si>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</si>
  <si>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</si>
  <si>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</si>
  <si>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</si>
  <si>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</si>
  <si>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</si>
  <si>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</si>
  <si>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</si>
  <si>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</si>
  <si>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</si>
  <si>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</si>
  <si>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</si>
  <si>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</si>
  <si>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</si>
  <si>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</si>
  <si>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</si>
  <si>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</si>
  <si>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</si>
  <si>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</si>
  <si>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</si>
  <si>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</si>
  <si>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</si>
  <si>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</si>
  <si>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</si>
  <si>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</si>
  <si>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</si>
  <si>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</si>
  <si>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</si>
  <si>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</si>
  <si>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</si>
  <si>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</si>
  <si>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</si>
  <si>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</si>
  <si>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</si>
  <si>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</si>
  <si>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</si>
  <si>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</si>
  <si>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</si>
  <si>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</si>
  <si>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</si>
  <si>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</si>
  <si>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</si>
  <si>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</si>
  <si>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</si>
  <si>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</si>
  <si>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</si>
  <si>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</si>
  <si>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</si>
  <si>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</si>
  <si>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</si>
  <si>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</si>
  <si>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</si>
  <si>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</si>
  <si>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</si>
  <si>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</si>
  <si>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</si>
  <si>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</si>
  <si>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</si>
  <si>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</si>
  <si>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</si>
  <si>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</si>
  <si>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</si>
  <si>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</si>
  <si>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</si>
  <si>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</si>
  <si>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</si>
  <si>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</si>
  <si>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</si>
  <si>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</si>
  <si>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</si>
  <si>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</si>
  <si>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</si>
  <si>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</si>
  <si>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</si>
  <si>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</si>
  <si>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</si>
  <si>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</si>
  <si>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</si>
  <si>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</si>
  <si>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</si>
  <si>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</si>
  <si>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</si>
  <si>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</si>
  <si>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</si>
  <si>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</si>
  <si>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</si>
  <si>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</si>
  <si>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</si>
  <si>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</si>
  <si>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</si>
  <si>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</si>
  <si>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</si>
  <si>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</si>
  <si>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</si>
  <si>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</si>
  <si>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</si>
  <si>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</si>
  <si>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</si>
  <si>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</si>
  <si>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</si>
  <si>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</si>
  <si>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</si>
  <si>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</si>
  <si>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</si>
  <si>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</si>
  <si>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</si>
  <si>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</si>
  <si>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</si>
  <si>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</si>
  <si>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</si>
  <si>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</si>
  <si>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</si>
  <si>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</si>
  <si>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</si>
  <si>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</si>
  <si>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</si>
  <si>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</si>
  <si>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</si>
  <si>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</si>
  <si>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</si>
  <si>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</si>
  <si>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</si>
  <si>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</si>
  <si>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</si>
  <si>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</si>
  <si>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</si>
  <si>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</si>
  <si>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</si>
  <si>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</si>
  <si>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</si>
  <si>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</si>
  <si>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</si>
  <si>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</si>
  <si>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</si>
  <si>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</si>
  <si>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</si>
  <si>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</si>
  <si>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</si>
  <si>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</si>
  <si>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</si>
  <si>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</si>
  <si>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</si>
  <si>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</si>
  <si>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</si>
  <si>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</si>
  <si>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</si>
  <si>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</si>
  <si>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</si>
  <si>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</si>
  <si>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</si>
  <si>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</si>
  <si>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</si>
  <si>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</si>
  <si>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</si>
  <si>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</si>
  <si>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</si>
  <si>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</si>
  <si>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</si>
  <si>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</si>
  <si>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</si>
  <si>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</si>
  <si>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</si>
  <si>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</si>
  <si>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</si>
  <si>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</si>
  <si>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</si>
  <si>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</si>
  <si>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</si>
  <si>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</si>
  <si>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</si>
  <si>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</si>
  <si>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</si>
  <si>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</si>
  <si>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</si>
  <si>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</si>
  <si>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</si>
  <si>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</si>
  <si>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</si>
  <si>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</si>
  <si>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</si>
  <si>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</si>
  <si>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</si>
  <si>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</si>
  <si>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</si>
  <si>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</si>
  <si>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</si>
  <si>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</si>
  <si>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</si>
  <si>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</si>
  <si>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</si>
  <si>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</si>
  <si>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</si>
  <si>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</si>
  <si>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</si>
  <si>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</si>
  <si>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</si>
  <si>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</si>
  <si>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</si>
  <si>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</si>
  <si>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</si>
  <si>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</si>
  <si>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</si>
  <si>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</si>
  <si>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</si>
  <si>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</si>
  <si>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</si>
  <si>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</si>
  <si>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</si>
  <si>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</si>
  <si>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</si>
  <si>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</si>
  <si>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</si>
  <si>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</si>
  <si>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</si>
  <si>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</si>
  <si>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</si>
  <si>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</si>
  <si>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</si>
  <si>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</si>
  <si>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</si>
  <si>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</si>
  <si>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</si>
  <si>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</si>
  <si>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</si>
  <si>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</si>
  <si>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</si>
  <si>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</si>
  <si>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</si>
  <si>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</si>
  <si>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</si>
  <si>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</si>
  <si>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</si>
  <si>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</si>
  <si>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</si>
  <si>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</si>
  <si>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</si>
  <si>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</si>
  <si>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</si>
  <si>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</si>
  <si>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</si>
  <si>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</si>
  <si>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</si>
  <si>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</si>
  <si>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</si>
  <si>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</si>
  <si>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</si>
  <si>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</si>
  <si>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</si>
  <si>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</si>
  <si>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</si>
  <si>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</si>
  <si>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</si>
  <si>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</si>
  <si>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</si>
  <si>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</si>
  <si>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</si>
  <si>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</si>
  <si>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</si>
  <si>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</si>
  <si>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</si>
  <si>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</si>
  <si>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</si>
  <si>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</si>
  <si>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</si>
  <si>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</si>
  <si>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</si>
  <si>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</si>
  <si>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</si>
  <si>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</si>
  <si>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</si>
  <si>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</si>
  <si>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</si>
  <si>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</si>
  <si>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</si>
  <si>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</si>
  <si>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</si>
  <si>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</si>
  <si>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</si>
  <si>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</si>
  <si>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</si>
  <si>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</si>
  <si>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</si>
  <si>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</si>
  <si>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</si>
  <si>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</si>
  <si>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</si>
  <si>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</si>
  <si>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</si>
  <si>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</si>
  <si>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</si>
  <si>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</si>
  <si>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</si>
  <si>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</si>
  <si>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</si>
  <si>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</si>
  <si>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</si>
  <si>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</si>
  <si>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</si>
  <si>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</si>
  <si>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</si>
  <si>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</si>
  <si>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</si>
  <si>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</si>
  <si>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</si>
  <si>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</si>
  <si>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</si>
  <si>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</si>
  <si>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</si>
  <si>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</si>
  <si>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</si>
  <si>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</si>
  <si>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</si>
  <si>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</si>
  <si>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</si>
  <si>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</si>
  <si>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</si>
  <si>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</si>
  <si>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</si>
  <si>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</si>
  <si>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</si>
  <si>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</si>
  <si>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</si>
  <si>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</si>
  <si>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</si>
  <si>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</si>
  <si>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</si>
  <si>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</si>
  <si>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</si>
  <si>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</si>
  <si>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</si>
  <si>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</si>
  <si>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</si>
  <si>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</si>
  <si>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</si>
  <si>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</si>
  <si>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</si>
  <si>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</si>
  <si>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</si>
  <si>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</si>
  <si>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</si>
  <si>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</si>
  <si>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</si>
  <si>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</si>
  <si>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</si>
  <si>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</si>
  <si>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</si>
  <si>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</si>
  <si>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</si>
  <si>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</si>
  <si>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</si>
  <si>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</si>
  <si>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</si>
  <si>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</si>
  <si>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</si>
  <si>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</si>
  <si>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</si>
  <si>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</si>
  <si>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</si>
  <si>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</si>
  <si>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</si>
  <si>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</si>
  <si>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</si>
  <si>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</si>
  <si>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</si>
  <si>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</si>
  <si>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</si>
  <si>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</si>
  <si>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</si>
  <si>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</si>
  <si>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</si>
  <si>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</si>
  <si>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</si>
  <si>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</si>
  <si>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</si>
  <si>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</si>
  <si>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</si>
  <si>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</si>
  <si>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</si>
  <si>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</si>
  <si>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</si>
  <si>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</si>
  <si>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</si>
  <si>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</si>
  <si>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</si>
  <si>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</si>
  <si>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</si>
  <si>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</si>
  <si>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</si>
  <si>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</si>
  <si>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</si>
  <si>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</si>
  <si>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</si>
  <si>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</si>
  <si>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</si>
  <si>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</si>
  <si>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</si>
  <si>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</si>
  <si>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</si>
  <si>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</si>
  <si>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</si>
  <si>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</si>
  <si>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</si>
  <si>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</si>
  <si>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</si>
  <si>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</si>
  <si>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</si>
  <si>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</si>
  <si>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</si>
  <si>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</si>
  <si>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</si>
  <si>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</si>
  <si>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</si>
  <si>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</si>
  <si>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</si>
  <si>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</si>
  <si>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</si>
  <si>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</si>
  <si>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</si>
  <si>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</si>
  <si>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</si>
  <si>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</si>
  <si>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</si>
  <si>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</si>
  <si>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</si>
  <si>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</si>
  <si>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</si>
  <si>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</si>
  <si>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</si>
  <si>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</si>
  <si>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</si>
  <si>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</si>
  <si>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</si>
  <si>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</si>
  <si>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</si>
  <si>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</si>
  <si>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</si>
  <si>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</si>
  <si>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</si>
  <si>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</si>
  <si>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</si>
  <si>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</si>
  <si>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</si>
  <si>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</si>
  <si>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</si>
  <si>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</si>
  <si>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</si>
  <si>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</si>
  <si>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</si>
  <si>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</si>
  <si>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</si>
  <si>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</si>
  <si>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</si>
  <si>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</si>
  <si>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</si>
  <si>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</si>
  <si>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</si>
  <si>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</si>
  <si>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</si>
  <si>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</si>
  <si>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</si>
  <si>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</si>
  <si>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</si>
  <si>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</si>
  <si>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</si>
  <si>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</si>
  <si>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</si>
  <si>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</si>
  <si>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</si>
  <si>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</si>
  <si>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</si>
  <si>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</si>
  <si>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</si>
  <si>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</si>
  <si>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</si>
  <si>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</si>
  <si>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</si>
  <si>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</si>
  <si>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</si>
  <si>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</si>
  <si>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</si>
  <si>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</si>
  <si>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</si>
  <si>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</si>
  <si>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</si>
  <si>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</si>
  <si>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</si>
  <si>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</si>
  <si>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</si>
  <si>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</si>
  <si>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</si>
  <si>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</si>
  <si>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</si>
  <si>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</si>
  <si>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</si>
  <si>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</si>
  <si>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</si>
  <si>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</si>
  <si>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</si>
  <si>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</si>
  <si>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</si>
  <si>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</si>
  <si>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</si>
  <si>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</si>
  <si>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</si>
  <si>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</si>
  <si>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</si>
  <si>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</si>
  <si>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</si>
  <si>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</si>
  <si>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</si>
  <si>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</si>
  <si>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</si>
  <si>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</si>
  <si>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</si>
  <si>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</si>
  <si>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</si>
  <si>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</si>
  <si>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</si>
  <si>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</si>
  <si>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</si>
  <si>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</si>
  <si>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</si>
  <si>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</si>
  <si>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</si>
  <si>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</si>
  <si>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</si>
  <si>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</si>
  <si>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</si>
  <si>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</si>
  <si>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</si>
  <si>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</si>
  <si>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</si>
  <si>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</si>
  <si>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</si>
  <si>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</si>
  <si>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</si>
  <si>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</si>
  <si>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</si>
  <si>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</si>
  <si>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</si>
  <si>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</si>
  <si>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</si>
  <si>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</si>
  <si>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</si>
  <si>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</si>
  <si>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</si>
  <si>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</si>
  <si>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</si>
  <si>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</si>
  <si>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</si>
  <si>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</si>
  <si>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</si>
  <si>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</si>
  <si>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</si>
  <si>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</si>
  <si>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</si>
  <si>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</si>
  <si>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</si>
  <si>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</si>
  <si>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</si>
  <si>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</si>
  <si>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</si>
  <si>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</si>
  <si>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</si>
  <si>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</si>
  <si>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</si>
  <si>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</si>
  <si>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</si>
  <si>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</si>
  <si>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</si>
  <si>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</si>
  <si>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</si>
  <si>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</si>
  <si>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</si>
  <si>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</si>
  <si>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</si>
  <si>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</si>
  <si>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</si>
  <si>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</si>
  <si>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</si>
  <si>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</si>
  <si>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</si>
  <si>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</si>
  <si>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</si>
  <si>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</si>
  <si>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</si>
  <si>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</si>
  <si>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</si>
  <si>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</si>
  <si>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</si>
  <si>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</si>
  <si>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</si>
  <si>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</si>
  <si>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</si>
  <si>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</si>
  <si>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</si>
  <si>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</si>
  <si>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</si>
  <si>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</si>
  <si>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</si>
  <si>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</si>
  <si>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</si>
  <si>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</si>
  <si>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</si>
  <si>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</si>
  <si>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</si>
  <si>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</si>
  <si>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</si>
  <si>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</si>
  <si>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</si>
  <si>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</si>
  <si>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</si>
  <si>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</si>
  <si>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</si>
  <si>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</si>
  <si>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</si>
  <si>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</si>
  <si>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</si>
  <si>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</si>
  <si>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</si>
  <si>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</si>
  <si>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</si>
  <si>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</si>
  <si>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</si>
  <si>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</si>
  <si>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</si>
  <si>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</si>
  <si>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</si>
  <si>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</si>
  <si>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</si>
  <si>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</si>
  <si>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</si>
  <si>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</si>
  <si>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</si>
  <si>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</si>
  <si>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</si>
  <si>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</si>
  <si>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</si>
  <si>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</si>
  <si>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</si>
  <si>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</si>
  <si>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</si>
  <si>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</si>
  <si>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</si>
  <si>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</si>
  <si>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</si>
  <si>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</si>
  <si>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</si>
  <si>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</si>
  <si>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</si>
  <si>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</si>
  <si>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</si>
  <si>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</si>
  <si>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</si>
  <si>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</si>
  <si>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</si>
  <si>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</si>
  <si>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</si>
  <si>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</si>
  <si>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</si>
  <si>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</si>
  <si>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</si>
  <si>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</si>
  <si>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</si>
  <si>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</si>
  <si>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</si>
  <si>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</si>
  <si>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</si>
  <si>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</si>
  <si>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</si>
  <si>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</si>
  <si>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</si>
  <si>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</si>
  <si>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</si>
  <si>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</si>
  <si>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</si>
  <si>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</si>
  <si>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</si>
  <si>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</si>
  <si>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</si>
  <si>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</si>
  <si>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</si>
  <si>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</si>
  <si>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</si>
  <si>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</si>
  <si>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</si>
  <si>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</si>
  <si>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</si>
  <si>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</si>
  <si>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</si>
  <si>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</si>
  <si>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</si>
  <si>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</si>
  <si>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</si>
  <si>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</si>
  <si>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</si>
  <si>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</si>
  <si>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</si>
  <si>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</si>
  <si>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</si>
  <si>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</si>
  <si>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</si>
  <si>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</si>
  <si>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</si>
  <si>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</si>
  <si>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</si>
  <si>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</si>
  <si>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</si>
  <si>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</si>
  <si>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</si>
  <si>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</si>
  <si>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</si>
  <si>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</si>
  <si>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</si>
  <si>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</si>
  <si>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</si>
  <si>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</si>
  <si>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</si>
  <si>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</si>
  <si>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</si>
  <si>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</si>
  <si>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</si>
  <si>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</si>
  <si>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</si>
  <si>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</si>
  <si>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</si>
  <si>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</si>
  <si>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</si>
  <si>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</si>
  <si>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</si>
  <si>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</si>
  <si>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</si>
  <si>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</si>
  <si>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</si>
  <si>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</si>
  <si>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</si>
  <si>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</si>
  <si>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</si>
  <si>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</si>
  <si>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</si>
  <si>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</si>
  <si>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</si>
  <si>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</si>
  <si>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</si>
  <si>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</si>
  <si>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</si>
  <si>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</si>
  <si>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</si>
  <si>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</si>
  <si>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</si>
  <si>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</si>
  <si>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</si>
  <si>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</si>
  <si>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</si>
  <si>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</si>
  <si>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</si>
  <si>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</si>
  <si>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</si>
  <si>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</si>
  <si>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</si>
  <si>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</si>
  <si>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</si>
  <si>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</si>
  <si>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</si>
  <si>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</si>
  <si>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</si>
  <si>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</si>
  <si>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</si>
  <si>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</si>
  <si>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</si>
  <si>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</si>
  <si>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</si>
  <si>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</si>
  <si>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</si>
  <si>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</si>
  <si>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</si>
  <si>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</si>
  <si>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</si>
  <si>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</si>
  <si>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</si>
  <si>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</si>
  <si>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</si>
  <si>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</si>
  <si>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</si>
  <si>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</si>
  <si>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</si>
  <si>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</si>
  <si>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</si>
  <si>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</si>
  <si>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</si>
  <si>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</si>
  <si>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</si>
  <si>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</si>
  <si>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</si>
  <si>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</si>
  <si>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</si>
  <si>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</si>
  <si>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</si>
  <si>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</si>
  <si>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</si>
  <si>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</si>
  <si>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</si>
  <si>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</si>
  <si>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</si>
  <si>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</si>
  <si>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</si>
  <si>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</si>
  <si>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</si>
  <si>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</si>
  <si>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</si>
  <si>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</si>
  <si>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</si>
  <si>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</si>
  <si>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</si>
  <si>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</si>
  <si>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</si>
  <si>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</si>
  <si>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</si>
  <si>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</si>
  <si>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</si>
  <si>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</si>
  <si>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</si>
  <si>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</si>
  <si>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</si>
  <si>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</si>
  <si>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</si>
  <si>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</si>
  <si>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</si>
  <si>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</si>
  <si>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</si>
  <si>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</si>
  <si>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</si>
  <si>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</si>
  <si>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</si>
  <si>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</si>
  <si>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</si>
  <si>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</si>
  <si>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</si>
  <si>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</si>
  <si>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</si>
  <si>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</si>
  <si>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</si>
  <si>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</si>
  <si>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</si>
  <si>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</si>
  <si>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</si>
  <si>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</si>
  <si>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</si>
  <si>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</si>
  <si>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</si>
  <si>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</si>
  <si>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</si>
  <si>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</si>
  <si>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</si>
  <si>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</si>
  <si>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</si>
  <si>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</si>
  <si>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</si>
  <si>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</si>
  <si>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</si>
  <si>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</si>
  <si>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</si>
  <si>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</si>
  <si>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</si>
  <si>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</si>
  <si>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</si>
  <si>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</si>
  <si>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</si>
  <si>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</si>
  <si>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</si>
  <si>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</si>
  <si>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</si>
  <si>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</si>
  <si>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</si>
  <si>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</si>
  <si>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</si>
  <si>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</si>
  <si>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</si>
  <si>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</si>
  <si>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</si>
  <si>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</si>
  <si>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</si>
  <si>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</si>
  <si>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</si>
  <si>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</si>
  <si>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</si>
  <si>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</si>
  <si>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</si>
  <si>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</si>
  <si>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</si>
  <si>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</si>
  <si>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</si>
  <si>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</si>
  <si>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</si>
  <si>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</si>
  <si>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</si>
  <si>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</si>
  <si>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</si>
  <si>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</si>
  <si>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</si>
  <si>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</si>
  <si>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</si>
  <si>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</si>
  <si>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</si>
  <si>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</si>
  <si>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</si>
  <si>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</si>
  <si>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</si>
  <si>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</si>
  <si>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</si>
  <si>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</si>
  <si>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</si>
  <si>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</si>
  <si>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</si>
  <si>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</si>
  <si>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</si>
  <si>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</si>
  <si>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</si>
  <si>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</si>
  <si>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</si>
  <si>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</si>
  <si>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</si>
  <si>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</si>
  <si>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</si>
  <si>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</si>
  <si>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</si>
  <si>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</si>
  <si>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</si>
  <si>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</si>
  <si>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</si>
  <si>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</si>
  <si>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</si>
  <si>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</si>
  <si>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</si>
  <si>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</si>
  <si>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</si>
  <si>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</si>
  <si>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</si>
  <si>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</si>
  <si>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</si>
  <si>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</si>
  <si>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</si>
  <si>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</si>
  <si>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</si>
  <si>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</si>
  <si>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</si>
  <si>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</si>
  <si>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</si>
  <si>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</si>
  <si>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</si>
  <si>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</si>
  <si>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</si>
  <si>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</si>
  <si>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</si>
  <si>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</si>
  <si>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</si>
  <si>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</si>
  <si>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</si>
  <si>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</si>
  <si>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</si>
  <si>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</si>
  <si>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</si>
  <si>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</si>
  <si>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</si>
  <si>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</si>
  <si>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</si>
  <si>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</si>
  <si>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</si>
  <si>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</si>
  <si>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</si>
  <si>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</si>
  <si>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</si>
  <si>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</si>
  <si>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</si>
  <si>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</si>
  <si>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</si>
  <si>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</si>
  <si>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</si>
  <si>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</si>
  <si>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</si>
  <si>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</si>
  <si>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</si>
  <si>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</si>
  <si>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</si>
  <si>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</si>
  <si>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</si>
  <si>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</si>
  <si>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</si>
  <si>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</si>
  <si>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</si>
  <si>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</si>
  <si>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</si>
  <si>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</si>
  <si>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</si>
  <si>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</si>
  <si>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</si>
  <si>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</si>
  <si>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</si>
  <si>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</si>
  <si>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</si>
  <si>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</si>
  <si>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</si>
  <si>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</si>
  <si>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</si>
  <si>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</si>
  <si>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</si>
  <si>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</si>
  <si>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</si>
  <si>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</si>
  <si>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</si>
  <si>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</si>
  <si>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</si>
  <si>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</si>
  <si>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</si>
  <si>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</si>
  <si>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</si>
  <si>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</si>
  <si>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</si>
  <si>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</si>
  <si>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</si>
  <si>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</si>
  <si>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</si>
  <si>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</si>
  <si>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</si>
  <si>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</si>
  <si>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</si>
  <si>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</si>
  <si>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</si>
  <si>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</si>
  <si>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</si>
  <si>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</si>
  <si>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</si>
  <si>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</si>
  <si>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</si>
  <si>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</si>
  <si>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</si>
  <si>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</si>
  <si>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</si>
  <si>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</si>
  <si>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</si>
  <si>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</si>
  <si>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</si>
  <si>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</si>
  <si>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</si>
  <si>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</si>
  <si>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</si>
  <si>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</si>
  <si>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</si>
  <si>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</si>
  <si>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</si>
  <si>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</si>
  <si>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</si>
  <si>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</si>
  <si>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</si>
  <si>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</si>
  <si>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</si>
  <si>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</si>
  <si>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</si>
  <si>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</si>
  <si>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</si>
  <si>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</si>
  <si>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</si>
  <si>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</si>
  <si>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</si>
  <si>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</si>
  <si>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</si>
  <si>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</si>
  <si>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</si>
  <si>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</si>
  <si>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</si>
  <si>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</si>
  <si>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</si>
  <si>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</si>
  <si>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</si>
  <si>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</si>
  <si>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</si>
  <si>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</si>
  <si>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</si>
  <si>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</si>
  <si>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</si>
  <si>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</si>
  <si>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</si>
  <si>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</si>
  <si>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</si>
  <si>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</si>
  <si>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</si>
  <si>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</si>
  <si>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</si>
  <si>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</si>
  <si>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</si>
  <si>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</si>
  <si>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</si>
  <si>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</si>
  <si>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</si>
  <si>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</si>
  <si>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</si>
  <si>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</si>
  <si>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</si>
  <si>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</si>
  <si>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</si>
  <si>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</si>
  <si>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</si>
  <si>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</si>
  <si>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</si>
  <si>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</si>
  <si>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</si>
  <si>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</si>
  <si>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</si>
  <si>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</si>
  <si>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</si>
  <si>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</si>
  <si>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</si>
  <si>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</si>
  <si>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</si>
  <si>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</si>
  <si>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</si>
  <si>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</si>
  <si>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</si>
  <si>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</si>
  <si>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</si>
  <si>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</si>
  <si>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</si>
  <si>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</si>
  <si>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</si>
  <si>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</si>
  <si>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</si>
  <si>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</si>
  <si>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</si>
  <si>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</si>
  <si>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</si>
  <si>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</si>
  <si>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</si>
  <si>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</si>
  <si>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</si>
  <si>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</si>
  <si>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</si>
  <si>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</si>
  <si>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</si>
  <si>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</si>
  <si>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</si>
  <si>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</si>
  <si>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</si>
  <si>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</si>
  <si>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</si>
  <si>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</si>
  <si>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</si>
  <si>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</si>
  <si>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</si>
  <si>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</si>
  <si>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</si>
  <si>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</si>
  <si>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</si>
  <si>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</si>
  <si>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</si>
  <si>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</si>
  <si>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</si>
  <si>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</si>
  <si>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</si>
  <si>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</si>
  <si>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</si>
  <si>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</si>
  <si>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</si>
  <si>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</si>
  <si>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</si>
  <si>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</si>
  <si>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</si>
  <si>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</si>
  <si>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</si>
  <si>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</si>
  <si>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</si>
  <si>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</si>
  <si>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</si>
  <si>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</si>
  <si>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</si>
  <si>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</si>
  <si>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</si>
  <si>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</si>
  <si>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</si>
  <si>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</si>
  <si>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</si>
  <si>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</si>
  <si>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</si>
  <si>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</si>
  <si>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</si>
  <si>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</si>
  <si>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</si>
  <si>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</si>
  <si>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</si>
  <si>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</si>
  <si>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</si>
  <si>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</si>
  <si>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</si>
  <si>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</si>
  <si>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</si>
  <si>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</si>
  <si>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</si>
  <si>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</si>
  <si>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</si>
  <si>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</si>
  <si>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</si>
  <si>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</si>
  <si>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</si>
  <si>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</si>
  <si>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</si>
  <si>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</si>
  <si>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</si>
  <si>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</si>
  <si>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</si>
  <si>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</si>
  <si>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</si>
  <si>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</si>
  <si>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</si>
  <si>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</si>
  <si>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</si>
  <si>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</si>
  <si>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</si>
  <si>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</si>
  <si>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</si>
  <si>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</si>
  <si>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</si>
  <si>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</si>
  <si>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</si>
  <si>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</si>
  <si>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</si>
  <si>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</si>
  <si>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</si>
  <si>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</si>
  <si>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</si>
  <si>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</si>
  <si>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</si>
  <si>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</si>
  <si>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</si>
  <si>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</si>
  <si>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</si>
  <si>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</si>
  <si>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</si>
  <si>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</si>
  <si>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</si>
  <si>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</si>
  <si>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</si>
  <si>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</si>
  <si>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</si>
  <si>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</si>
  <si>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</si>
  <si>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</si>
  <si>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</si>
  <si>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</si>
  <si>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</si>
  <si>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</si>
  <si>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</si>
  <si>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</si>
  <si>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</si>
  <si>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</si>
  <si>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</si>
  <si>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</si>
  <si>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</si>
  <si>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</si>
  <si>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</si>
  <si>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</si>
  <si>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</si>
  <si>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</si>
  <si>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</si>
  <si>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</si>
  <si>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</si>
  <si>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</si>
  <si>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</si>
  <si>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</si>
  <si>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</si>
  <si>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</si>
  <si>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</si>
  <si>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</si>
  <si>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</si>
  <si>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</si>
  <si>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</si>
  <si>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</si>
  <si>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</si>
  <si>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</si>
  <si>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</si>
  <si>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</si>
  <si>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</si>
  <si>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</si>
  <si>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</si>
  <si>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</si>
  <si>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</si>
  <si>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</si>
  <si>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</si>
  <si>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</si>
  <si>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</si>
  <si>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</si>
  <si>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</si>
  <si>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</si>
  <si>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</si>
  <si>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</si>
  <si>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</si>
  <si>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</si>
  <si>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</si>
  <si>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</si>
  <si>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</si>
  <si>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</si>
  <si>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</si>
  <si>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</si>
  <si>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</si>
  <si>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</si>
  <si>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</si>
  <si>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</si>
  <si>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</si>
  <si>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</si>
  <si>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</si>
  <si>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</si>
  <si>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</si>
  <si>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</si>
  <si>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</si>
  <si>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</si>
  <si>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</si>
  <si>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</si>
  <si>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</si>
  <si>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</si>
  <si>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</si>
  <si>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</si>
  <si>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</si>
  <si>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</si>
  <si>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</si>
  <si>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</si>
  <si>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</si>
  <si>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</si>
  <si>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</si>
  <si>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</si>
  <si>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</si>
  <si>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</si>
  <si>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</si>
  <si>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</si>
  <si>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</si>
  <si>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</si>
  <si>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</si>
  <si>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</si>
  <si>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</si>
  <si>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</si>
  <si>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</si>
  <si>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</si>
  <si>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</si>
  <si>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</si>
  <si>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</si>
  <si>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</si>
  <si>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</si>
  <si>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</si>
  <si>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</si>
  <si>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</si>
  <si>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</si>
  <si>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</si>
  <si>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</si>
  <si>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</si>
  <si>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</si>
  <si>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</si>
  <si>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</si>
  <si>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</si>
  <si>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</si>
  <si>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</si>
  <si>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</si>
  <si>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</si>
  <si>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</si>
  <si>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</si>
  <si>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</si>
  <si>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</si>
  <si>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</si>
  <si>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</si>
  <si>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</si>
  <si>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</si>
  <si>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</si>
  <si>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</si>
  <si>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</si>
  <si>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</si>
  <si>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</si>
  <si>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</si>
  <si>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</si>
  <si>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</si>
  <si>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</si>
  <si>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</si>
  <si>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</si>
  <si>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</si>
  <si>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</si>
  <si>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</si>
  <si>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</si>
  <si>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</si>
  <si>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</si>
  <si>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</si>
  <si>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</si>
  <si>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</si>
  <si>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</si>
  <si>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</si>
  <si>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</si>
  <si>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</si>
  <si>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</si>
  <si>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</si>
  <si>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</si>
  <si>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</si>
  <si>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</si>
  <si>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</si>
  <si>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</si>
  <si>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</si>
  <si>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</si>
  <si>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</si>
  <si>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</si>
  <si>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</si>
  <si>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</si>
  <si>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</si>
  <si>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</si>
  <si>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</si>
  <si>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</si>
  <si>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</si>
  <si>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</si>
  <si>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</si>
  <si>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</si>
  <si>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</si>
  <si>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</si>
  <si>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</si>
  <si>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</si>
  <si>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</si>
  <si>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</si>
  <si>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</si>
  <si>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</si>
  <si>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</si>
  <si>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</si>
  <si>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</si>
  <si>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</si>
  <si>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</si>
  <si>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</si>
  <si>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</si>
  <si>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</si>
  <si>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</si>
  <si>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</si>
  <si>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</si>
  <si>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</si>
  <si>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</si>
  <si>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</si>
  <si>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</si>
  <si>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</si>
  <si>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</si>
  <si>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</si>
  <si>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</si>
  <si>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</si>
  <si>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</si>
  <si>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</si>
  <si>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</si>
  <si>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</si>
  <si>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</si>
  <si>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</si>
  <si>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</si>
  <si>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</si>
  <si>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</si>
  <si>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</si>
  <si>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</si>
  <si>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</si>
  <si>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</si>
  <si>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</si>
  <si>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</si>
  <si>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</si>
  <si>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</si>
  <si>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</si>
  <si>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</si>
  <si>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</si>
  <si>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</si>
  <si>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</si>
  <si>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</si>
  <si>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</si>
  <si>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</si>
  <si>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</si>
  <si>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</si>
  <si>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</si>
  <si>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</si>
  <si>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</si>
  <si>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</si>
  <si>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</si>
  <si>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</si>
  <si>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</si>
  <si>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</si>
  <si>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</si>
  <si>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</si>
  <si>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</si>
  <si>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</si>
  <si>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</si>
  <si>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</si>
  <si>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</si>
  <si>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</si>
  <si>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</si>
  <si>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</si>
  <si>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</si>
  <si>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</si>
  <si>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</si>
  <si>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</si>
  <si>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</si>
  <si>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</si>
  <si>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</si>
  <si>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</si>
  <si>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</si>
  <si>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</si>
  <si>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</si>
  <si>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</si>
  <si>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</si>
  <si>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</si>
  <si>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</si>
  <si>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</si>
  <si>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</si>
  <si>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</si>
  <si>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</si>
  <si>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</si>
  <si>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</si>
  <si>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</si>
  <si>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</si>
  <si>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</si>
  <si>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</si>
  <si>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</si>
  <si>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</si>
  <si>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</si>
  <si>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</si>
  <si>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</si>
  <si>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</si>
  <si>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</si>
  <si>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</si>
  <si>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</si>
  <si>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</si>
  <si>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</si>
  <si>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</si>
  <si>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</si>
  <si>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</si>
  <si>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</si>
  <si>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</si>
  <si>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</si>
  <si>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</si>
  <si>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</si>
  <si>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</si>
  <si>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</si>
  <si>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</si>
  <si>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</si>
  <si>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</si>
  <si>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</si>
  <si>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</si>
  <si>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</si>
  <si>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</si>
  <si>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</si>
  <si>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</si>
  <si>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</si>
  <si>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</si>
  <si>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</si>
  <si>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</si>
  <si>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</si>
  <si>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</si>
  <si>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</si>
  <si>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</si>
  <si>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</si>
  <si>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</si>
  <si>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</si>
  <si>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</si>
  <si>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</si>
  <si>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</si>
  <si>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</si>
  <si>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</si>
  <si>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</si>
  <si>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</si>
  <si>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</si>
  <si>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</si>
  <si>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</si>
  <si>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</si>
  <si>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</si>
  <si>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</si>
  <si>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</si>
  <si>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</si>
  <si>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</si>
  <si>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</si>
  <si>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</si>
  <si>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</si>
  <si>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</si>
  <si>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</si>
  <si>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</si>
  <si>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</si>
  <si>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</si>
  <si>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</si>
  <si>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</si>
  <si>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</si>
  <si>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</si>
  <si>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</si>
  <si>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</si>
  <si>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</si>
  <si>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</si>
  <si>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</si>
  <si>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</si>
  <si>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</si>
  <si>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</si>
  <si>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</si>
  <si>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</si>
  <si>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</si>
  <si>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</si>
  <si>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</si>
  <si>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</si>
  <si>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</si>
  <si>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</si>
  <si>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</si>
  <si>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</si>
  <si>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</si>
  <si>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</si>
  <si>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</si>
  <si>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</si>
  <si>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</si>
  <si>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</si>
  <si>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</si>
  <si>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</si>
  <si>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</si>
  <si>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</si>
  <si>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</si>
  <si>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</si>
  <si>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</si>
  <si>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</si>
  <si>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</si>
  <si>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</si>
  <si>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</si>
  <si>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</si>
  <si>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</si>
  <si>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</si>
  <si>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</si>
  <si>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</si>
  <si>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</si>
  <si>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</si>
  <si>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</si>
  <si>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</si>
  <si>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</si>
  <si>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</si>
  <si>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</si>
  <si>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</si>
  <si>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</si>
  <si>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</si>
  <si>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</si>
  <si>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</si>
  <si>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</si>
  <si>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</si>
  <si>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</si>
  <si>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</si>
  <si>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</si>
  <si>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</si>
  <si>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</si>
  <si>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</si>
  <si>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</si>
  <si>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</si>
  <si>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</si>
  <si>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</si>
  <si>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</si>
  <si>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</si>
  <si>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</si>
  <si>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</si>
  <si>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</si>
  <si>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</si>
  <si>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</si>
  <si>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</si>
  <si>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</si>
  <si>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</si>
  <si>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</si>
  <si>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</si>
  <si>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</si>
  <si>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</si>
  <si>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</si>
  <si>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</si>
  <si>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</si>
  <si>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</si>
  <si>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</si>
  <si>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</si>
  <si>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</si>
  <si>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</si>
  <si>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</si>
  <si>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</si>
  <si>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</si>
  <si>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</si>
  <si>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</si>
  <si>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</si>
  <si>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</si>
  <si>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</si>
  <si>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</si>
  <si>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</si>
  <si>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</si>
  <si>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</si>
  <si>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</si>
  <si>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</si>
  <si>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</si>
  <si>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</si>
  <si>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</si>
  <si>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</si>
  <si>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</si>
  <si>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</si>
  <si>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</si>
  <si>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</si>
  <si>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</si>
  <si>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</si>
  <si>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</si>
  <si>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</si>
  <si>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</si>
  <si>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</si>
  <si>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</si>
  <si>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</si>
  <si>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</si>
  <si>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</si>
  <si>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</si>
  <si>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</si>
  <si>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</si>
  <si>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</si>
  <si>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</si>
  <si>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</si>
  <si>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</si>
  <si>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</si>
  <si>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</si>
  <si>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</si>
  <si>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</si>
  <si>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</si>
  <si>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</si>
  <si>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</si>
  <si>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</si>
  <si>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</si>
  <si>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</si>
  <si>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</si>
  <si>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</si>
  <si>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</si>
  <si>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</si>
  <si>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</si>
  <si>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</si>
  <si>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</si>
  <si>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</si>
  <si>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</si>
  <si>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</si>
  <si>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</si>
  <si>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</si>
  <si>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</si>
  <si>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</si>
  <si>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</si>
  <si>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</si>
  <si>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</si>
  <si>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</si>
  <si>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</si>
  <si>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</si>
  <si>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</si>
  <si>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</si>
  <si>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</si>
  <si>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</si>
  <si>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</si>
  <si>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</si>
  <si>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</si>
  <si>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</si>
  <si>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</si>
  <si>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</si>
  <si>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</si>
  <si>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</si>
  <si>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</si>
  <si>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</si>
  <si>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</si>
  <si>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</si>
  <si>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</si>
  <si>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</si>
  <si>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</si>
  <si>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</si>
  <si>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</si>
  <si>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</si>
  <si>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</si>
  <si>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</si>
  <si>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</si>
  <si>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</si>
  <si>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</si>
  <si>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</si>
  <si>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</si>
  <si>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</si>
  <si>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</si>
  <si>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</si>
  <si>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</si>
  <si>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</si>
  <si>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</si>
  <si>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</si>
  <si>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</si>
  <si>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</si>
  <si>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</si>
  <si>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</si>
  <si>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</si>
  <si>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</si>
  <si>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</si>
  <si>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</si>
  <si>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</si>
  <si>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</si>
  <si>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</si>
  <si>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</si>
  <si>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</si>
  <si>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</si>
  <si>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</si>
  <si>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</si>
  <si>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</si>
  <si>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</si>
  <si>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</si>
  <si>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</si>
  <si>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</si>
  <si>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</si>
  <si>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</si>
  <si>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</si>
  <si>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</si>
  <si>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</si>
  <si>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</si>
  <si>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</si>
  <si>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</si>
  <si>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</si>
  <si>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</si>
  <si>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</si>
  <si>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</si>
  <si>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</si>
  <si>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</si>
  <si>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</si>
  <si>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</si>
  <si>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</si>
  <si>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</si>
  <si>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</si>
  <si>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</si>
  <si>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</si>
  <si>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</si>
  <si>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</si>
  <si>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</si>
  <si>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</si>
  <si>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</si>
  <si>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</si>
  <si>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</si>
  <si>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</si>
  <si>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</si>
  <si>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</si>
  <si>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</si>
  <si>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</si>
  <si>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</si>
  <si>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</si>
  <si>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</si>
  <si>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</si>
  <si>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</si>
  <si>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</si>
  <si>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</si>
  <si>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</si>
  <si>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</si>
  <si>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</si>
  <si>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</si>
  <si>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</si>
  <si>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</si>
  <si>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</si>
  <si>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</si>
  <si>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</si>
  <si>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</si>
  <si>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</si>
  <si>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</si>
  <si>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</si>
  <si>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</si>
  <si>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</si>
  <si>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</si>
  <si>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</si>
  <si>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</si>
  <si>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</si>
  <si>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</si>
  <si>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</si>
  <si>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</si>
  <si>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</si>
  <si>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</si>
  <si>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</si>
  <si>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</si>
  <si>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</si>
  <si>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</si>
  <si>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</si>
  <si>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</si>
  <si>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</si>
  <si>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</si>
  <si>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</si>
  <si>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</si>
  <si>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</si>
  <si>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</si>
  <si>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</si>
  <si>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</si>
  <si>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</si>
  <si>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</si>
  <si>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</si>
  <si>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</si>
  <si>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</si>
  <si>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</si>
  <si>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</si>
  <si>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</si>
  <si>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</si>
  <si>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</si>
  <si>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</si>
  <si>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</si>
  <si>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</si>
  <si>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</si>
  <si>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</si>
  <si>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</si>
  <si>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</si>
  <si>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</si>
  <si>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</si>
  <si>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</si>
  <si>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</si>
  <si>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</si>
  <si>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</si>
  <si>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</si>
  <si>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</si>
  <si>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</si>
  <si>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</si>
  <si>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</si>
  <si>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</si>
  <si>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</si>
  <si>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</si>
  <si>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</si>
  <si>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</si>
  <si>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</si>
  <si>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</si>
  <si>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</si>
  <si>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</si>
  <si>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</si>
  <si>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</si>
  <si>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</si>
  <si>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</si>
  <si>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</si>
  <si>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</si>
  <si>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</si>
  <si>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</si>
  <si>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</si>
  <si>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</si>
  <si>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</si>
  <si>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</si>
  <si>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</si>
  <si>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</si>
  <si>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</si>
  <si>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</si>
  <si>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</si>
  <si>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</si>
  <si>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</si>
  <si>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</si>
  <si>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</si>
  <si>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</si>
  <si>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</si>
  <si>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</si>
  <si>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</si>
  <si>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</si>
  <si>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</si>
  <si>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</si>
  <si>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</si>
  <si>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</si>
  <si>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</si>
  <si>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</si>
  <si>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</si>
  <si>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</si>
  <si>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</si>
  <si>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</si>
  <si>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</si>
  <si>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</si>
  <si>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</si>
  <si>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</si>
  <si>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</si>
  <si>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</si>
  <si>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</si>
  <si>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</si>
  <si>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</si>
  <si>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</si>
  <si>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</si>
  <si>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</si>
  <si>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</si>
  <si>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</si>
  <si>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</si>
  <si>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</si>
  <si>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</si>
  <si>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</si>
  <si>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</si>
  <si>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</si>
  <si>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</si>
  <si>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</si>
  <si>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</si>
  <si>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</si>
  <si>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</si>
  <si>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</si>
  <si>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</si>
  <si>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</si>
  <si>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</si>
  <si>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</si>
  <si>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</si>
  <si>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</si>
  <si>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</si>
  <si>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</si>
  <si>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</si>
  <si>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</si>
  <si>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</si>
  <si>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</si>
  <si>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</si>
  <si>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</si>
  <si>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</si>
  <si>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</si>
  <si>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</si>
  <si>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</si>
  <si>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</si>
  <si>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</si>
  <si>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</si>
  <si>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</si>
  <si>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</si>
  <si>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</si>
  <si>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</si>
  <si>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</si>
  <si>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</si>
  <si>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</si>
  <si>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</si>
  <si>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</si>
  <si>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</si>
  <si>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</si>
  <si>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</si>
  <si>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</si>
  <si>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</si>
  <si>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</si>
  <si>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</si>
  <si>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</si>
  <si>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</si>
  <si>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</si>
  <si>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</si>
  <si>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</si>
  <si>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</si>
  <si>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</si>
  <si>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</si>
  <si>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</si>
  <si>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</si>
  <si>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</si>
  <si>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</si>
  <si>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</si>
  <si>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</si>
  <si>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</si>
  <si>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</si>
  <si>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</si>
  <si>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</si>
  <si>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</si>
  <si>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</si>
  <si>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</si>
  <si>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</si>
  <si>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</si>
  <si>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</si>
  <si>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</si>
  <si>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</si>
  <si>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</si>
  <si>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</si>
  <si>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</si>
  <si>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</si>
  <si>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</si>
  <si>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</si>
  <si>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</si>
  <si>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</si>
  <si>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</si>
  <si>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</si>
  <si>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</si>
  <si>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</si>
  <si>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</si>
  <si>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</si>
  <si>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</si>
  <si>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</si>
  <si>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</si>
  <si>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</si>
  <si>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</si>
  <si>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</si>
  <si>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</si>
  <si>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</si>
  <si>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</si>
  <si>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</si>
  <si>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</si>
  <si>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</si>
  <si>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</si>
  <si>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</si>
  <si>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</si>
  <si>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</si>
  <si>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</si>
  <si>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</si>
  <si>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</si>
  <si>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</si>
  <si>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</si>
  <si>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</si>
  <si>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</si>
  <si>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</si>
  <si>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</si>
  <si>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</si>
  <si>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</si>
  <si>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</si>
  <si>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</si>
  <si>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</si>
  <si>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</si>
  <si>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</si>
  <si>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</si>
  <si>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</si>
  <si>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</si>
  <si>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</si>
  <si>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</si>
  <si>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</si>
  <si>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</si>
  <si>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</si>
  <si>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</si>
  <si>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</si>
  <si>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</si>
  <si>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</si>
  <si>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</si>
  <si>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</si>
  <si>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</si>
  <si>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</si>
  <si>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</si>
  <si>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</si>
  <si>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</si>
  <si>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</si>
  <si>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</si>
  <si>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</si>
  <si>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</si>
  <si>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</si>
  <si>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</si>
  <si>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</si>
  <si>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</si>
  <si>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</si>
  <si>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</si>
  <si>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</si>
  <si>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</si>
  <si>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</si>
  <si>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</si>
  <si>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</si>
  <si>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</si>
  <si>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</si>
  <si>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</si>
  <si>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</si>
  <si>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</si>
  <si>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</si>
  <si>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</si>
  <si>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</si>
  <si>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</si>
  <si>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</si>
  <si>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</si>
  <si>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</si>
  <si>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</si>
  <si>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</si>
  <si>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</si>
  <si>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</si>
  <si>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</si>
  <si>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</si>
  <si>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</si>
  <si>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</si>
  <si>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</si>
  <si>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</si>
  <si>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</si>
  <si>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</si>
  <si>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</si>
  <si>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</si>
  <si>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</si>
  <si>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</si>
  <si>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</si>
  <si>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</si>
  <si>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</si>
  <si>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</si>
  <si>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</si>
  <si>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</si>
  <si>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</si>
  <si>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</si>
  <si>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</si>
  <si>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</si>
  <si>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</si>
  <si>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</si>
  <si>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</si>
  <si>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</si>
  <si>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</si>
  <si>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</si>
  <si>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</si>
  <si>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</si>
  <si>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</si>
  <si>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</si>
  <si>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</si>
  <si>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</si>
  <si>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</si>
  <si>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</si>
  <si>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</si>
  <si>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</si>
  <si>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</si>
  <si>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</si>
  <si>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</si>
  <si>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</si>
  <si>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</si>
  <si>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</si>
  <si>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</si>
  <si>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</si>
  <si>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</si>
  <si>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</si>
  <si>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</si>
  <si>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</si>
  <si>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</si>
  <si>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</si>
  <si>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</si>
  <si>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</si>
  <si>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</si>
  <si>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</si>
  <si>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</si>
  <si>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</si>
  <si>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</si>
  <si>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</si>
  <si>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</si>
  <si>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</si>
  <si>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</si>
  <si>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</si>
  <si>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</si>
  <si>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</si>
  <si>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</si>
  <si>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</si>
  <si>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</si>
  <si>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</si>
  <si>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</si>
  <si>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</si>
  <si>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</si>
  <si>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</si>
  <si>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</si>
  <si>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</si>
  <si>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</si>
  <si>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</si>
  <si>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</si>
  <si>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</si>
  <si>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</si>
  <si>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</si>
  <si>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</si>
  <si>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</si>
  <si>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</si>
  <si>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</si>
  <si>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</si>
  <si>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</si>
  <si>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</si>
  <si>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</si>
  <si>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</si>
  <si>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</si>
  <si>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</si>
  <si>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</si>
  <si>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</si>
  <si>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</si>
  <si>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</si>
  <si>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</si>
  <si>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</si>
  <si>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</si>
  <si>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</si>
  <si>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</si>
  <si>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</si>
  <si>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</si>
  <si>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</si>
  <si>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</si>
  <si>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</si>
  <si>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</si>
  <si>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</si>
  <si>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</si>
  <si>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</si>
  <si>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</si>
  <si>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</si>
  <si>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</si>
  <si>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</si>
  <si>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</si>
  <si>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</si>
  <si>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</si>
  <si>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</si>
  <si>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</si>
  <si>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</si>
  <si>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</si>
  <si>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</si>
  <si>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</si>
  <si>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</si>
  <si>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</si>
  <si>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</si>
  <si>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</si>
  <si>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</si>
  <si>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</si>
  <si>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</si>
  <si>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</si>
  <si>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</si>
  <si>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</si>
  <si>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</si>
  <si>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</si>
  <si>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</si>
  <si>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</si>
  <si>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</si>
  <si>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</si>
  <si>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</si>
  <si>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</si>
  <si>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</si>
  <si>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</si>
  <si>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</si>
  <si>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</si>
  <si>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</si>
  <si>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</si>
  <si>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</si>
  <si>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</si>
  <si>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</si>
  <si>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</si>
  <si>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</si>
  <si>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</si>
  <si>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</si>
  <si>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</si>
  <si>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</si>
  <si>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</si>
  <si>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</si>
  <si>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</si>
  <si>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</si>
  <si>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</si>
  <si>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</si>
  <si>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</si>
  <si>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</si>
  <si>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</si>
  <si>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</si>
  <si>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</si>
  <si>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</si>
  <si>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</si>
  <si>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</si>
  <si>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</si>
  <si>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</si>
  <si>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</si>
  <si>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</si>
  <si>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</si>
  <si>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</si>
  <si>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</si>
  <si>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</si>
  <si>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</si>
  <si>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</si>
  <si>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</si>
  <si>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</si>
  <si>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</si>
  <si>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</si>
  <si>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</si>
  <si>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</si>
  <si>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</si>
  <si>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</si>
  <si>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</si>
  <si>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</si>
  <si>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</si>
  <si>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</si>
  <si>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</si>
  <si>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</si>
  <si>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</si>
  <si>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</si>
  <si>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</si>
  <si>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</si>
  <si>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</si>
  <si>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</si>
  <si>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</si>
  <si>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</si>
  <si>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</si>
  <si>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</si>
  <si>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</si>
  <si>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</si>
  <si>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</si>
  <si>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</si>
  <si>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</si>
  <si>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</si>
  <si>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</si>
  <si>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</si>
  <si>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</si>
  <si>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</si>
  <si>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</si>
  <si>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</si>
  <si>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</si>
  <si>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</si>
  <si>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</si>
  <si>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</si>
  <si>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</si>
  <si>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</si>
  <si>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</si>
  <si>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</si>
  <si>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</si>
  <si>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</si>
  <si>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</si>
  <si>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</si>
  <si>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</si>
  <si>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</si>
  <si>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</si>
  <si>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</si>
  <si>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</si>
  <si>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</si>
  <si>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</si>
  <si>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</si>
  <si>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</si>
  <si>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</si>
  <si>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</si>
  <si>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</si>
  <si>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</si>
  <si>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</si>
  <si>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</si>
  <si>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</si>
  <si>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</si>
  <si>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</si>
  <si>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</si>
  <si>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</si>
  <si>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</si>
  <si>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</si>
  <si>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</si>
  <si>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</si>
  <si>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</si>
  <si>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</si>
  <si>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</si>
  <si>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</si>
  <si>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</si>
  <si>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</si>
  <si>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</si>
  <si>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</si>
  <si>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</si>
  <si>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</si>
  <si>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</si>
  <si>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</si>
  <si>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</si>
  <si>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</si>
  <si>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</si>
  <si>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</si>
  <si>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</si>
  <si>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</si>
  <si>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</si>
  <si>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</si>
  <si>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</si>
  <si>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</si>
  <si>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</si>
  <si>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</si>
  <si>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</si>
  <si>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</si>
  <si>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</si>
  <si>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</si>
  <si>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</si>
  <si>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</si>
  <si>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</si>
  <si>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</si>
  <si>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</si>
  <si>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</si>
  <si>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</si>
  <si>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</si>
  <si>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</si>
  <si>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</si>
  <si>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</si>
  <si>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</si>
  <si>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</si>
  <si>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</si>
  <si>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</si>
  <si>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</si>
  <si>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</si>
  <si>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</si>
  <si>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</si>
  <si>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</si>
  <si>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</si>
  <si>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</si>
  <si>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</si>
  <si>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</si>
  <si>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</si>
  <si>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</si>
  <si>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</si>
  <si>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</si>
  <si>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</si>
  <si>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</si>
  <si>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</si>
  <si>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</si>
  <si>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</si>
  <si>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</si>
  <si>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</si>
  <si>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</si>
  <si>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</si>
  <si>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</si>
  <si>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</si>
  <si>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</si>
  <si>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</si>
  <si>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</si>
  <si>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</si>
  <si>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</si>
  <si>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</si>
  <si>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</si>
  <si>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</si>
  <si>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</si>
  <si>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</si>
  <si>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</si>
  <si>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</si>
  <si>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</si>
  <si>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</si>
  <si>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</si>
  <si>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</si>
  <si>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</si>
  <si>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</si>
  <si>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</si>
  <si>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</si>
  <si>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</si>
  <si>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</si>
  <si>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</si>
  <si>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</si>
  <si>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</si>
  <si>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</si>
  <si>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</si>
  <si>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</si>
  <si>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</si>
  <si>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</si>
  <si>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</si>
  <si>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</si>
  <si>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</si>
  <si>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</si>
  <si>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</si>
  <si>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</si>
  <si>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</si>
  <si>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</si>
  <si>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</si>
  <si>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</si>
  <si>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</si>
  <si>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</si>
  <si>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</si>
  <si>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</si>
  <si>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</si>
  <si>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</si>
  <si>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</si>
  <si>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</si>
  <si>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</si>
  <si>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</si>
  <si>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</si>
  <si>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</si>
  <si>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</si>
  <si>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</si>
  <si>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</si>
  <si>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</si>
  <si>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</si>
  <si>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</si>
  <si>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</si>
  <si>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</si>
  <si>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</si>
  <si>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</si>
  <si>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</si>
  <si>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</si>
  <si>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</si>
  <si>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</si>
  <si>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</si>
  <si>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</si>
  <si>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</si>
  <si>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</si>
  <si>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</si>
  <si>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</si>
  <si>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</si>
  <si>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</si>
  <si>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</si>
  <si>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</si>
  <si>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</si>
  <si>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</si>
  <si>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</si>
  <si>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</si>
  <si>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</si>
  <si>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</si>
  <si>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</si>
  <si>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</si>
  <si>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</si>
  <si>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</si>
  <si>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</si>
  <si>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</si>
  <si>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</si>
  <si>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</si>
  <si>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</si>
  <si>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</si>
  <si>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</si>
  <si>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</si>
  <si>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</si>
  <si>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</si>
  <si>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</si>
  <si>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</si>
  <si>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</si>
  <si>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</si>
  <si>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</si>
  <si>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</si>
  <si>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</si>
  <si>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</si>
  <si>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</si>
  <si>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</si>
  <si>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</si>
  <si>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</si>
  <si>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</si>
  <si>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</si>
  <si>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</si>
  <si>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</si>
  <si>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</si>
  <si>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</si>
  <si>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</si>
  <si>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</si>
  <si>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</si>
  <si>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</si>
  <si>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</si>
  <si>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</si>
  <si>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</si>
  <si>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</si>
  <si>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</si>
  <si>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</si>
  <si>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</si>
  <si>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</si>
  <si>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</si>
  <si>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</si>
  <si>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</si>
  <si>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</si>
  <si>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</si>
  <si>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</si>
  <si>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</si>
  <si>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</si>
  <si>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</si>
  <si>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</si>
  <si>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</si>
  <si>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</si>
  <si>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</si>
  <si>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</si>
  <si>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</si>
  <si>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</si>
  <si>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</si>
  <si>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</si>
  <si>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</si>
  <si>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</si>
  <si>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</si>
  <si>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</si>
  <si>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</si>
  <si>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</si>
  <si>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</si>
  <si>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</si>
  <si>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</si>
  <si>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</si>
  <si>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</si>
  <si>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</si>
  <si>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</si>
  <si>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</si>
  <si>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</si>
  <si>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</si>
  <si>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</si>
  <si>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</si>
  <si>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</si>
  <si>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</si>
  <si>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</si>
  <si>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</si>
  <si>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</si>
  <si>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</si>
  <si>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</si>
  <si>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</si>
  <si>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</si>
  <si>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</si>
  <si>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</si>
  <si>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</si>
  <si>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</si>
  <si>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</si>
  <si>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</si>
  <si>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</si>
  <si>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</si>
  <si>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</si>
  <si>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</si>
  <si>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</si>
  <si>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</si>
  <si>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</si>
  <si>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</si>
  <si>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</si>
  <si>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</si>
  <si>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</si>
  <si>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</si>
  <si>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</si>
  <si>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</si>
  <si>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</si>
  <si>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</si>
  <si>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</si>
  <si>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</si>
  <si>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</si>
  <si>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</si>
  <si>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</si>
  <si>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</si>
  <si>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</si>
  <si>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</si>
  <si>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</si>
  <si>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</si>
  <si>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</si>
  <si>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</si>
  <si>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</si>
  <si>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</si>
  <si>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</si>
  <si>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</si>
  <si>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</si>
  <si>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</si>
  <si>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</si>
  <si>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</si>
  <si>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</si>
  <si>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</si>
  <si>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</si>
  <si>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</si>
  <si>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</si>
  <si>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</si>
  <si>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</si>
  <si>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</si>
  <si>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</si>
  <si>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</si>
  <si>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</si>
  <si>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</si>
  <si>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</si>
  <si>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</si>
  <si>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</si>
  <si>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</si>
  <si>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</si>
  <si>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</si>
  <si>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</si>
  <si>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</si>
  <si>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</si>
  <si>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</si>
  <si>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</si>
  <si>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</si>
  <si>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</si>
  <si>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</si>
  <si>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</si>
  <si>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</si>
  <si>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</si>
  <si>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</si>
  <si>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</si>
  <si>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</si>
  <si>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</si>
  <si>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</si>
  <si>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</si>
  <si>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</si>
  <si>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</si>
  <si>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</si>
  <si>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</si>
  <si>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</si>
  <si>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</si>
  <si>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</si>
  <si>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</si>
  <si>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</si>
  <si>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</si>
  <si>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</si>
  <si>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</si>
  <si>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</si>
  <si>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</si>
  <si>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</si>
  <si>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</si>
  <si>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</si>
  <si>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</si>
  <si>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</si>
  <si>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</si>
  <si>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</si>
  <si>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</si>
  <si>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</si>
  <si>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</si>
  <si>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</si>
  <si>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</si>
  <si>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</si>
  <si>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</si>
  <si>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</si>
  <si>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</si>
  <si>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</si>
  <si>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</si>
  <si>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</si>
  <si>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</si>
  <si>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</si>
  <si>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</si>
  <si>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</si>
  <si>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</si>
  <si>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</si>
  <si>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</si>
  <si>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</si>
  <si>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</si>
  <si>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</si>
  <si>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</si>
  <si>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</si>
  <si>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</si>
  <si>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</si>
  <si>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</si>
  <si>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</si>
  <si>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</si>
  <si>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</si>
  <si>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</si>
  <si>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</si>
  <si>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</si>
  <si>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</si>
  <si>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</si>
  <si>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</si>
  <si>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</si>
  <si>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</si>
  <si>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</si>
  <si>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</si>
  <si>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</si>
  <si>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</si>
  <si>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</si>
  <si>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</si>
  <si>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</si>
  <si>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</si>
  <si>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</si>
  <si>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</si>
  <si>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</si>
  <si>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</si>
  <si>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</si>
  <si>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</si>
  <si>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</si>
  <si>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</si>
  <si>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</si>
  <si>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</si>
  <si>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</si>
  <si>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</si>
  <si>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</si>
  <si>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</si>
  <si>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</si>
  <si>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</si>
  <si>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</si>
  <si>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</si>
  <si>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</si>
  <si>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</si>
  <si>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</si>
  <si>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</si>
  <si>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</si>
  <si>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</si>
  <si>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</si>
  <si>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</si>
  <si>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</si>
  <si>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</si>
  <si>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</si>
  <si>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</si>
  <si>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</si>
  <si>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</si>
  <si>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</si>
  <si>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</si>
  <si>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</si>
  <si>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</si>
  <si>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</si>
  <si>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</si>
  <si>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</si>
  <si>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</si>
  <si>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</si>
  <si>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</si>
  <si>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</si>
  <si>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</si>
  <si>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</si>
  <si>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</si>
  <si>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</si>
  <si>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</si>
  <si>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</si>
  <si>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</si>
  <si>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</si>
  <si>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</si>
  <si>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</si>
  <si>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</si>
  <si>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</si>
  <si>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</si>
  <si>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</si>
  <si>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</si>
  <si>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</si>
  <si>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</si>
  <si>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</si>
  <si>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</si>
  <si>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</si>
  <si>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</si>
  <si>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</si>
  <si>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</si>
  <si>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</si>
  <si>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</si>
  <si>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</si>
  <si>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</si>
  <si>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</si>
  <si>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</si>
  <si>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</si>
  <si>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</si>
  <si>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</si>
  <si>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</si>
  <si>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</si>
  <si>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</si>
  <si>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</si>
  <si>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</si>
  <si>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</si>
  <si>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</si>
  <si>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</si>
  <si>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</si>
  <si>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</si>
  <si>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</si>
  <si>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</si>
  <si>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</si>
  <si>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</si>
  <si>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</si>
  <si>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</si>
  <si>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</si>
  <si>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</si>
  <si>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</si>
  <si>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</si>
  <si>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</si>
  <si>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</si>
  <si>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</si>
  <si>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</si>
  <si>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</si>
  <si>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</si>
  <si>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</si>
  <si>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</si>
  <si>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</si>
  <si>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</si>
  <si>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</si>
  <si>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</si>
  <si>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</si>
  <si>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</si>
  <si>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</si>
  <si>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</si>
  <si>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</si>
  <si>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</si>
  <si>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</si>
  <si>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</si>
  <si>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</si>
  <si>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</si>
  <si>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</si>
  <si>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</si>
  <si>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</si>
  <si>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</si>
  <si>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</si>
  <si>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</si>
  <si>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</si>
  <si>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</si>
  <si>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</si>
  <si>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</si>
  <si>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</si>
  <si>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</si>
  <si>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</si>
  <si>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</si>
  <si>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</si>
  <si>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</si>
  <si>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</si>
  <si>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</si>
  <si>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</si>
  <si>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</si>
  <si>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</si>
  <si>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</si>
  <si>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</si>
  <si>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</si>
  <si>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</si>
  <si>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</si>
  <si>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</si>
  <si>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</si>
  <si>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</si>
  <si>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</si>
  <si>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</si>
  <si>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</si>
  <si>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</si>
  <si>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</si>
  <si>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</si>
  <si>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</si>
  <si>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</si>
  <si>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</si>
  <si>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</si>
  <si>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</si>
  <si>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</si>
  <si>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</si>
  <si>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</si>
  <si>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</si>
  <si>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</si>
  <si>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</si>
  <si>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</si>
  <si>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</si>
  <si>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</si>
  <si>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</si>
  <si>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</si>
  <si>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</si>
  <si>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</si>
  <si>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</si>
  <si>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</si>
  <si>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</si>
  <si>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</si>
  <si>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</si>
  <si>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</si>
  <si>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</si>
  <si>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</si>
  <si>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</si>
  <si>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</si>
  <si>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</si>
  <si>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</si>
  <si>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</si>
  <si>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</si>
  <si>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</si>
  <si>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</si>
  <si>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</si>
  <si>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</si>
  <si>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</si>
  <si>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</si>
  <si>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</si>
  <si>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</si>
  <si>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</si>
  <si>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</si>
  <si>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</si>
  <si>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</si>
  <si>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</si>
  <si>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</si>
  <si>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</si>
  <si>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</si>
  <si>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</si>
  <si>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</si>
  <si>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</si>
  <si>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</si>
  <si>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</si>
  <si>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</si>
  <si>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</si>
  <si>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</si>
  <si>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</si>
  <si>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</si>
  <si>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</si>
  <si>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</si>
  <si>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</si>
  <si>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</si>
  <si>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</si>
  <si>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</si>
  <si>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</si>
  <si>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</si>
  <si>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</si>
  <si>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</si>
  <si>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</si>
  <si>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</si>
  <si>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</si>
  <si>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</si>
  <si>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</si>
  <si>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</si>
  <si>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</si>
  <si>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</si>
  <si>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</si>
  <si>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</si>
  <si>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</si>
  <si>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</si>
  <si>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</si>
  <si>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</si>
  <si>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</si>
  <si>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</si>
  <si>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</si>
  <si>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</si>
  <si>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</si>
  <si>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</si>
  <si>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</si>
  <si>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</si>
  <si>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</si>
  <si>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</si>
  <si>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</si>
  <si>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</si>
  <si>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</si>
  <si>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</si>
  <si>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</si>
  <si>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</si>
  <si>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</si>
  <si>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</si>
  <si>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</si>
  <si>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</si>
  <si>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</si>
  <si>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</si>
  <si>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</si>
  <si>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</si>
  <si>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</si>
  <si>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</si>
  <si>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</si>
  <si>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</si>
  <si>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</si>
  <si>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</si>
  <si>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</si>
  <si>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</si>
  <si>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</si>
  <si>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</si>
  <si>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</si>
  <si>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</si>
  <si>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</si>
  <si>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</si>
  <si>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</si>
  <si>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</si>
  <si>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</si>
  <si>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</si>
  <si>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</si>
  <si>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</si>
  <si>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</si>
  <si>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</si>
  <si>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</si>
  <si>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</si>
  <si>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</si>
  <si>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</si>
  <si>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</si>
  <si>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</si>
  <si>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</si>
  <si>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</si>
  <si>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</si>
  <si>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</si>
  <si>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</si>
  <si>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</si>
  <si>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</si>
  <si>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</si>
  <si>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</si>
  <si>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</si>
  <si>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</si>
  <si>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</si>
  <si>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</si>
  <si>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</si>
  <si>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</si>
  <si>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</si>
  <si>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</si>
  <si>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</si>
  <si>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</si>
  <si>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</si>
  <si>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</si>
  <si>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</si>
  <si>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</si>
  <si>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</si>
  <si>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</si>
  <si>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</si>
  <si>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</si>
  <si>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</si>
  <si>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</si>
  <si>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</si>
  <si>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</si>
  <si>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</si>
  <si>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</si>
  <si>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</si>
  <si>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</si>
  <si>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</si>
  <si>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</si>
  <si>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</si>
  <si>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</si>
  <si>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</si>
  <si>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</si>
  <si>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</si>
  <si>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</si>
  <si>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</si>
  <si>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</si>
  <si>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</si>
  <si>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</si>
  <si>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</si>
  <si>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</si>
  <si>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</si>
  <si>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</si>
  <si>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</si>
  <si>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</si>
  <si>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</si>
  <si>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</si>
  <si>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</si>
  <si>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</si>
  <si>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</si>
  <si>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</si>
  <si>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</si>
  <si>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</si>
  <si>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</si>
  <si>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</si>
  <si>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</si>
  <si>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</si>
  <si>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</si>
  <si>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</si>
  <si>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</si>
  <si>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</si>
  <si>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</si>
  <si>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</si>
  <si>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</si>
  <si>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</si>
  <si>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</si>
  <si>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</si>
  <si>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</si>
  <si>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</si>
  <si>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</si>
  <si>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</si>
  <si>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</si>
  <si>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</si>
  <si>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</si>
  <si>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</si>
  <si>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</si>
  <si>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</si>
  <si>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</si>
  <si>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</si>
  <si>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</si>
  <si>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</si>
  <si>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</si>
  <si>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</si>
  <si>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</si>
  <si>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</si>
  <si>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</si>
  <si>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</si>
  <si>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</si>
  <si>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</si>
  <si>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</si>
  <si>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</si>
  <si>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</si>
  <si>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</si>
  <si>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</si>
  <si>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</si>
  <si>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</si>
  <si>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</si>
  <si>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</si>
  <si>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</si>
  <si>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</si>
  <si>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</si>
  <si>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</si>
  <si>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</si>
  <si>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</si>
  <si>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</si>
  <si>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</si>
  <si>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</si>
  <si>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</si>
  <si>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</si>
  <si>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</si>
  <si>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</si>
  <si>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</si>
  <si>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</si>
  <si>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</si>
  <si>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</si>
  <si>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</si>
  <si>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</si>
  <si>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</si>
  <si>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</si>
  <si>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</si>
  <si>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</si>
  <si>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</si>
  <si>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</si>
  <si>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</si>
  <si>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</si>
  <si>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</si>
  <si>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</si>
  <si>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</si>
  <si>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</si>
  <si>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</si>
  <si>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</si>
  <si>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</si>
  <si>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</si>
  <si>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</si>
  <si>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</si>
  <si>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</si>
  <si>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</si>
  <si>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</si>
  <si>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</si>
  <si>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</si>
  <si>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</si>
  <si>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</si>
  <si>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</si>
  <si>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</si>
  <si>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</si>
  <si>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</si>
  <si>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</si>
  <si>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</si>
  <si>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</si>
  <si>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</si>
  <si>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</si>
  <si>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</si>
  <si>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</si>
  <si>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</si>
  <si>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</si>
  <si>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</si>
  <si>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</si>
  <si>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</si>
  <si>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</si>
  <si>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</si>
  <si>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</si>
  <si>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</si>
  <si>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</si>
  <si>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</si>
  <si>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</si>
  <si>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</si>
  <si>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</si>
  <si>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</si>
  <si>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</si>
  <si>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</si>
  <si>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</si>
  <si>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</si>
  <si>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</si>
  <si>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</si>
  <si>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</si>
  <si>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</si>
  <si>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</si>
  <si>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</si>
  <si>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</si>
  <si>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</si>
  <si>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</si>
  <si>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</si>
  <si>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</si>
  <si>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</si>
  <si>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</si>
  <si>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</si>
  <si>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</si>
  <si>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</si>
  <si>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</si>
  <si>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</si>
  <si>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</si>
  <si>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</si>
  <si>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</si>
  <si>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</si>
  <si>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</si>
  <si>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</si>
  <si>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</si>
  <si>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</si>
  <si>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</si>
  <si>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</si>
  <si>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</si>
  <si>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</si>
  <si>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</si>
  <si>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</si>
  <si>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</si>
  <si>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</si>
  <si>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</si>
  <si>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</si>
  <si>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</si>
  <si>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</si>
  <si>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</si>
  <si>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</si>
  <si>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</si>
  <si>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</si>
  <si>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</si>
  <si>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</si>
  <si>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</si>
  <si>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</si>
  <si>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</si>
  <si>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</si>
  <si>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</si>
  <si>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</si>
  <si>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</si>
  <si>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</si>
  <si>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</si>
  <si>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</si>
  <si>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</si>
  <si>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</si>
  <si>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</si>
  <si>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</si>
  <si>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</si>
  <si>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</si>
  <si>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</si>
  <si>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</si>
  <si>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</si>
  <si>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</si>
  <si>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</si>
  <si>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</si>
  <si>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</si>
  <si>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</si>
  <si>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</si>
  <si>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</si>
  <si>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</si>
  <si>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</si>
  <si>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</si>
  <si>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</si>
  <si>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</si>
  <si>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</si>
  <si>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</si>
  <si>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</si>
  <si>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</si>
  <si>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</si>
  <si>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</si>
  <si>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</si>
  <si>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</si>
  <si>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</si>
  <si>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</si>
  <si>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</si>
  <si>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</si>
  <si>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</si>
  <si>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</si>
  <si>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</si>
  <si>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</si>
  <si>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</si>
  <si>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</si>
  <si>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</si>
  <si>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</si>
  <si>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</si>
  <si>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</si>
  <si>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</si>
  <si>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</si>
  <si>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</si>
  <si>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</si>
  <si>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</si>
  <si>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</si>
  <si>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</si>
  <si>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</si>
  <si>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</si>
  <si>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</si>
  <si>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</si>
  <si>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</si>
  <si>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</si>
  <si>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</si>
  <si>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</si>
  <si>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</si>
  <si>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</si>
  <si>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</si>
  <si>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</si>
  <si>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</si>
  <si>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</si>
  <si>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</si>
  <si>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</si>
  <si>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</si>
  <si>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</si>
  <si>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</si>
  <si>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</si>
  <si>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</si>
  <si>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</si>
  <si>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</si>
  <si>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</si>
  <si>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</si>
  <si>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</si>
  <si>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</si>
  <si>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</si>
  <si>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</si>
  <si>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</si>
  <si>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</si>
  <si>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</si>
  <si>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</si>
  <si>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</si>
  <si>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</si>
  <si>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</si>
  <si>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</si>
  <si>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</si>
  <si>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</si>
  <si>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</si>
  <si>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</si>
  <si>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</si>
  <si>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</si>
  <si>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</si>
  <si>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</si>
  <si>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</si>
  <si>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</si>
  <si>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</si>
  <si>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</si>
  <si>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</si>
  <si>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</si>
  <si>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</si>
  <si>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</si>
  <si>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</si>
  <si>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</si>
  <si>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</si>
  <si>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</si>
  <si>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</si>
  <si>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</si>
  <si>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</si>
  <si>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</si>
  <si>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</si>
  <si>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</si>
  <si>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</si>
  <si>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</si>
  <si>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</si>
  <si>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</si>
  <si>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</si>
  <si>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</si>
  <si>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</si>
  <si>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</si>
  <si>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</si>
  <si>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</si>
  <si>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</si>
  <si>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</si>
  <si>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</si>
  <si>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</si>
  <si>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</si>
  <si>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</si>
  <si>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</si>
  <si>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</si>
  <si>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</si>
  <si>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</si>
  <si>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</si>
  <si>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</si>
  <si>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</si>
  <si>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</si>
  <si>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</si>
  <si>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</si>
  <si>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</si>
  <si>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</si>
  <si>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</si>
  <si>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</si>
  <si>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</si>
  <si>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</si>
  <si>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</si>
  <si>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</si>
  <si>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</si>
  <si>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</si>
  <si>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</si>
  <si>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</si>
  <si>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</si>
  <si>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</si>
  <si>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</si>
  <si>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</si>
  <si>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</si>
  <si>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</si>
  <si>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</si>
  <si>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</si>
  <si>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</si>
  <si>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</si>
  <si>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</si>
  <si>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</si>
  <si>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</si>
  <si>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</si>
  <si>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</si>
  <si>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</si>
  <si>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</si>
  <si>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</si>
  <si>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</si>
  <si>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</si>
  <si>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</si>
  <si>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</si>
  <si>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</si>
  <si>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</si>
  <si>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</si>
  <si>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</si>
  <si>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</si>
  <si>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</si>
  <si>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</si>
  <si>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</si>
  <si>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</si>
  <si>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</si>
  <si>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</si>
  <si>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</si>
  <si>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</si>
  <si>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</si>
  <si>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</si>
  <si>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</si>
  <si>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</si>
  <si>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</si>
  <si>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</si>
  <si>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</si>
  <si>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</si>
  <si>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</si>
  <si>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</si>
  <si>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</si>
  <si>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</si>
  <si>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</si>
  <si>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</si>
  <si>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</si>
  <si>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</si>
  <si>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</si>
  <si>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</si>
  <si>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</si>
  <si>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</si>
  <si>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</si>
  <si>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</si>
  <si>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</si>
  <si>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</si>
  <si>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</si>
  <si>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</si>
  <si>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</si>
  <si>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</si>
  <si>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</si>
  <si>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</si>
  <si>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</si>
  <si>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</si>
  <si>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</si>
  <si>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</si>
  <si>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</si>
  <si>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</si>
  <si>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</si>
  <si>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</si>
  <si>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</si>
  <si>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</si>
  <si>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</si>
  <si>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</si>
  <si>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</si>
  <si>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</si>
  <si>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</si>
  <si>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</si>
  <si>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</si>
  <si>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</si>
  <si>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</si>
  <si>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</si>
  <si>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</si>
  <si>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</si>
  <si>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</si>
  <si>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</si>
  <si>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</si>
  <si>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</si>
  <si>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</si>
  <si>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</si>
  <si>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</si>
  <si>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</si>
  <si>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</si>
  <si>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</si>
  <si>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</si>
  <si>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</si>
  <si>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</si>
  <si>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</si>
  <si>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</si>
  <si>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</si>
  <si>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</si>
  <si>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</si>
  <si>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</si>
  <si>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</si>
  <si>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</si>
  <si>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</si>
  <si>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</si>
  <si>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</si>
  <si>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</si>
  <si>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</si>
  <si>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</si>
  <si>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</si>
  <si>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</si>
  <si>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</si>
  <si>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</si>
  <si>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</si>
  <si>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</si>
  <si>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</si>
  <si>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</si>
  <si>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</si>
  <si>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</si>
  <si>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</si>
  <si>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</si>
  <si>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</si>
  <si>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</si>
  <si>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</si>
  <si>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</si>
  <si>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</si>
  <si>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</si>
  <si>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</si>
  <si>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</si>
  <si>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</si>
  <si>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</si>
  <si>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</si>
  <si>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</si>
  <si>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</si>
  <si>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</si>
  <si>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</si>
  <si>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</si>
  <si>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</si>
  <si>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</si>
  <si>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</si>
  <si>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</si>
  <si>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</si>
  <si>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</si>
  <si>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</si>
  <si>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</si>
  <si>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</si>
  <si>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</si>
  <si>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</si>
  <si>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</si>
  <si>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</si>
  <si>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</si>
  <si>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</si>
  <si>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</si>
  <si>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</si>
  <si>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</si>
  <si>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</si>
  <si>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</si>
  <si>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</si>
  <si>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</si>
  <si>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</si>
  <si>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</si>
  <si>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</si>
  <si>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</si>
  <si>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</si>
  <si>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</si>
  <si>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</si>
  <si>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</si>
  <si>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</si>
  <si>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</si>
  <si>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</si>
  <si>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</si>
  <si>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</si>
  <si>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</si>
  <si>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</si>
  <si>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</si>
  <si>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</si>
  <si>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</si>
  <si>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</si>
  <si>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</si>
  <si>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</si>
  <si>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</si>
  <si>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</si>
  <si>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</si>
  <si>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</si>
  <si>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</si>
  <si>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</si>
  <si>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</si>
  <si>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</si>
  <si>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</si>
  <si>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</si>
  <si>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</si>
  <si>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</si>
  <si>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</si>
  <si>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</si>
  <si>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</si>
  <si>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</si>
  <si>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</si>
  <si>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</si>
  <si>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</si>
  <si>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</si>
  <si>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</si>
  <si>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</si>
  <si>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</si>
  <si>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</si>
  <si>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</si>
  <si>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</si>
  <si>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</si>
  <si>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</si>
  <si>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</si>
  <si>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</si>
  <si>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</si>
  <si>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</si>
  <si>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</si>
  <si>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</si>
  <si>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</si>
  <si>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</si>
  <si>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</si>
  <si>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</si>
  <si>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</si>
  <si>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</si>
  <si>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</si>
  <si>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</si>
  <si>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</si>
  <si>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</si>
  <si>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</si>
  <si>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</si>
  <si>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</si>
  <si>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</si>
  <si>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</si>
  <si>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</si>
  <si>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</si>
  <si>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</si>
  <si>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</si>
  <si>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</si>
  <si>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</si>
  <si>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</si>
  <si>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</si>
  <si>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</si>
  <si>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</si>
  <si>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</si>
  <si>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</si>
  <si>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</si>
  <si>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</si>
  <si>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</si>
  <si>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</si>
  <si>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</si>
  <si>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</si>
  <si>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</si>
  <si>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</si>
  <si>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</si>
  <si>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</si>
  <si>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</si>
  <si>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</si>
  <si>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</si>
  <si>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</si>
  <si>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</si>
  <si>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</si>
  <si>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</si>
  <si>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</si>
  <si>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</si>
  <si>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</si>
  <si>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</si>
  <si>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</si>
  <si>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</si>
  <si>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</si>
  <si>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</si>
  <si>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</si>
  <si>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</si>
  <si>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</si>
  <si>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</si>
  <si>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</si>
  <si>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</si>
  <si>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</si>
  <si>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</si>
  <si>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</si>
  <si>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</si>
  <si>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</si>
  <si>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</si>
  <si>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</si>
  <si>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</si>
  <si>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</si>
  <si>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</si>
  <si>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</si>
  <si>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</si>
  <si>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</si>
  <si>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</si>
  <si>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</si>
  <si>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</si>
  <si>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</si>
  <si>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</si>
  <si>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</si>
  <si>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</si>
  <si>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</si>
  <si>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</si>
  <si>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</si>
  <si>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</si>
  <si>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</si>
  <si>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</si>
  <si>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</si>
  <si>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</si>
  <si>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</si>
  <si>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</si>
  <si>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</si>
  <si>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</si>
  <si>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</si>
  <si>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</si>
  <si>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</si>
  <si>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</si>
  <si>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</si>
  <si>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</si>
  <si>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</si>
  <si>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</si>
  <si>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</si>
  <si>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</si>
  <si>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</si>
  <si>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</si>
  <si>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</si>
  <si>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</si>
  <si>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</si>
  <si>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</si>
  <si>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</si>
  <si>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</si>
  <si>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</si>
  <si>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</si>
  <si>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</si>
  <si>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</si>
  <si>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</si>
  <si>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</si>
  <si>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</si>
  <si>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</si>
  <si>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</si>
  <si>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</si>
  <si>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</si>
  <si>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</si>
  <si>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</si>
  <si>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</si>
  <si>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</si>
  <si>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</si>
  <si>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</si>
  <si>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</si>
  <si>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</si>
  <si>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</si>
  <si>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</si>
  <si>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</si>
  <si>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</si>
  <si>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</si>
  <si>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</si>
  <si>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</si>
  <si>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</si>
  <si>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</si>
  <si>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</si>
  <si>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</si>
  <si>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</si>
  <si>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</si>
  <si>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</si>
  <si>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</si>
  <si>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</si>
  <si>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</si>
  <si>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</si>
  <si>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</si>
  <si>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</si>
  <si>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</si>
  <si>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</si>
  <si>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</si>
  <si>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</si>
  <si>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</si>
  <si>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</si>
  <si>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</si>
  <si>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</si>
  <si>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</si>
  <si>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</si>
  <si>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</si>
  <si>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</si>
  <si>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</si>
  <si>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</si>
  <si>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</si>
  <si>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</si>
  <si>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</si>
  <si>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</si>
  <si>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</si>
  <si>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</si>
  <si>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</si>
  <si>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</si>
  <si>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</si>
  <si>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</si>
  <si>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</si>
  <si>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</si>
  <si>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</si>
  <si>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</si>
  <si>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</si>
  <si>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</si>
  <si>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</si>
  <si>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</si>
  <si>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</si>
  <si>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</si>
  <si>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</si>
  <si>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</si>
  <si>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</si>
  <si>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</si>
  <si>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</si>
  <si>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</si>
  <si>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</si>
  <si>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</si>
  <si>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</si>
  <si>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</si>
  <si>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</si>
  <si>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</si>
  <si>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</si>
  <si>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</si>
  <si>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</si>
  <si>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</si>
  <si>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</si>
  <si>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</si>
  <si>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</si>
  <si>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</si>
  <si>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</si>
  <si>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</si>
  <si>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</si>
  <si>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</si>
  <si>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</si>
  <si>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</si>
  <si>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</si>
  <si>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</si>
  <si>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</si>
  <si>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</si>
  <si>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</si>
  <si>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</si>
  <si>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</si>
  <si>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</si>
  <si>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</si>
  <si>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</si>
  <si>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</si>
  <si>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</si>
  <si>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</si>
  <si>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</si>
  <si>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</si>
  <si>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</si>
  <si>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</si>
  <si>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</si>
  <si>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</si>
  <si>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</si>
  <si>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</si>
  <si>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</si>
  <si>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</si>
  <si>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</si>
  <si>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</si>
  <si>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</si>
  <si>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</si>
  <si>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</si>
  <si>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</si>
  <si>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</si>
  <si>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</si>
  <si>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</si>
  <si>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</si>
  <si>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</si>
  <si>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</si>
  <si>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</si>
  <si>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</si>
  <si>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</si>
  <si>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</si>
  <si>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</si>
  <si>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</si>
  <si>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</si>
  <si>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</si>
  <si>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</si>
  <si>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</si>
  <si>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</si>
  <si>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</si>
  <si>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</si>
  <si>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</si>
  <si>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</si>
  <si>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</si>
  <si>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</si>
  <si>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</si>
  <si>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</si>
  <si>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</si>
  <si>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</si>
  <si>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</si>
  <si>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</si>
  <si>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</si>
  <si>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</si>
  <si>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</si>
  <si>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</si>
  <si>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</si>
  <si>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</si>
  <si>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</si>
  <si>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</si>
  <si>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</si>
  <si>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</si>
  <si>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</si>
  <si>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</si>
  <si>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</si>
  <si>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</si>
  <si>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</si>
  <si>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</si>
  <si>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</si>
  <si>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</si>
  <si>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</si>
  <si>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</si>
  <si>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</si>
  <si>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</si>
  <si>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</si>
  <si>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</si>
  <si>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</si>
  <si>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</si>
  <si>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</si>
  <si>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</si>
  <si>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</si>
  <si>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</si>
  <si>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</si>
  <si>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</si>
  <si>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</si>
  <si>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</si>
  <si>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</si>
  <si>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</si>
  <si>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</si>
  <si>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</si>
  <si>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</si>
  <si>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</si>
  <si>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</si>
  <si>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</si>
  <si>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</si>
  <si>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</si>
  <si>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</si>
  <si>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</si>
  <si>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</si>
  <si>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</si>
  <si>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</si>
  <si>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</si>
  <si>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</si>
  <si>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</si>
  <si>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</si>
  <si>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</si>
  <si>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</si>
  <si>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</si>
  <si>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</si>
  <si>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</si>
  <si>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</si>
  <si>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</si>
  <si>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</si>
  <si>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</si>
  <si>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</si>
  <si>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</si>
  <si>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</si>
  <si>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</si>
  <si>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</si>
  <si>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</si>
  <si>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</si>
  <si>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</si>
  <si>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</si>
  <si>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</si>
  <si>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</si>
  <si>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</si>
  <si>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</si>
  <si>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</si>
  <si>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</si>
  <si>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</si>
  <si>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</si>
  <si>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</si>
  <si>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</si>
  <si>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</si>
  <si>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</si>
  <si>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</si>
  <si>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</si>
  <si>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</si>
  <si>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</si>
  <si>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</si>
  <si>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</si>
  <si>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</si>
  <si>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</si>
  <si>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</si>
  <si>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</si>
  <si>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</si>
  <si>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</si>
  <si>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</si>
  <si>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</si>
  <si>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</si>
  <si>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</si>
  <si>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</si>
  <si>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</si>
  <si>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</si>
  <si>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</si>
  <si>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</si>
  <si>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</si>
  <si>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</si>
  <si>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</si>
  <si>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</si>
  <si>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</si>
  <si>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</si>
  <si>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</si>
  <si>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</si>
  <si>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</si>
  <si>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</si>
  <si>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</si>
  <si>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</si>
  <si>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</si>
  <si>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</si>
  <si>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</si>
  <si>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</si>
  <si>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</si>
  <si>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</si>
  <si>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</si>
  <si>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</si>
  <si>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</si>
  <si>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</si>
  <si>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</si>
  <si>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</si>
  <si>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</si>
  <si>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</si>
  <si>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</si>
  <si>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</si>
  <si>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</si>
  <si>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</si>
  <si>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</si>
  <si>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</si>
  <si>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</si>
  <si>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</si>
  <si>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</si>
  <si>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</si>
  <si>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</si>
  <si>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</si>
  <si>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</si>
  <si>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</si>
  <si>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</si>
  <si>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</si>
  <si>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</si>
  <si>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</si>
  <si>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</si>
  <si>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</si>
  <si>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</si>
  <si>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</si>
  <si>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</si>
  <si>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</si>
  <si>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</si>
  <si>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</si>
  <si>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</si>
  <si>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</si>
  <si>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</si>
  <si>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</si>
  <si>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</si>
  <si>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</si>
  <si>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</si>
  <si>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</si>
  <si>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</si>
  <si>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</si>
  <si>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</si>
  <si>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</si>
  <si>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</si>
  <si>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</si>
  <si>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</si>
  <si>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</si>
  <si>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</si>
  <si>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</si>
  <si>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</si>
  <si>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</si>
  <si>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</si>
  <si>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</si>
  <si>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</si>
  <si>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</si>
  <si>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</si>
  <si>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</si>
  <si>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</si>
  <si>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</si>
  <si>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</si>
  <si>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</si>
  <si>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</si>
  <si>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</si>
  <si>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</si>
  <si>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</si>
  <si>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</si>
  <si>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</si>
  <si>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</si>
  <si>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</si>
  <si>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</si>
  <si>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</si>
  <si>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</si>
  <si>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</si>
  <si>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</si>
  <si>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</si>
  <si>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</si>
  <si>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</si>
  <si>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</si>
  <si>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</si>
  <si>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</si>
  <si>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</si>
  <si>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</si>
  <si>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</si>
  <si>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</si>
  <si>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</si>
  <si>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</si>
  <si>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</si>
  <si>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</si>
  <si>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</si>
  <si>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</si>
  <si>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</si>
  <si>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</si>
  <si>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</si>
  <si>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</si>
  <si>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</si>
  <si>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</si>
  <si>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</si>
  <si>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</si>
  <si>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</si>
  <si>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</si>
  <si>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</si>
  <si>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</si>
  <si>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</si>
  <si>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</si>
  <si>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</si>
  <si>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</si>
  <si>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</si>
  <si>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</si>
  <si>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</si>
  <si>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</si>
  <si>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</si>
  <si>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</si>
  <si>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</si>
  <si>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</si>
  <si>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</si>
  <si>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</si>
  <si>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</si>
  <si>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</si>
  <si>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</si>
  <si>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</si>
  <si>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</si>
  <si>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</si>
  <si>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</si>
  <si>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</si>
  <si>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</si>
  <si>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</si>
  <si>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</si>
  <si>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</si>
  <si>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</si>
  <si>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</si>
  <si>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</si>
  <si>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</si>
  <si>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</si>
  <si>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</si>
  <si>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</si>
  <si>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</si>
  <si>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</si>
  <si>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</si>
  <si>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</si>
  <si>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</si>
  <si>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</si>
  <si>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</si>
  <si>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</si>
  <si>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</si>
  <si>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</si>
  <si>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</si>
  <si>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</si>
  <si>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</si>
  <si>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</si>
  <si>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</si>
  <si>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</si>
  <si>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</si>
  <si>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</si>
  <si>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</si>
  <si>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</si>
  <si>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</si>
  <si>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</si>
  <si>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</si>
  <si>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</si>
  <si>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</si>
  <si>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</si>
  <si>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</si>
  <si>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</si>
  <si>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</si>
  <si>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</si>
  <si>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</si>
  <si>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</si>
  <si>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</si>
  <si>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</si>
  <si>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</si>
  <si>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</si>
  <si>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</si>
  <si>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</si>
  <si>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</si>
  <si>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</si>
  <si>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</si>
  <si>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</si>
  <si>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</si>
  <si>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</si>
  <si>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</si>
  <si>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</si>
  <si>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</si>
  <si>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</si>
  <si>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</si>
  <si>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</si>
  <si>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</si>
  <si>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</si>
  <si>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</si>
  <si>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</si>
  <si>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</si>
  <si>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</si>
  <si>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</si>
  <si>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</si>
  <si>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</si>
  <si>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</si>
  <si>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</si>
  <si>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</si>
  <si>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</si>
  <si>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</si>
  <si>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</si>
  <si>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</si>
  <si>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</si>
  <si>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</si>
  <si>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</si>
  <si>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</si>
  <si>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</si>
  <si>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</si>
  <si>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</si>
  <si>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</si>
  <si>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</si>
  <si>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</si>
  <si>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</si>
  <si>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</si>
  <si>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</si>
  <si>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</si>
  <si>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</si>
  <si>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</si>
  <si>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</si>
  <si>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</si>
  <si>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</si>
  <si>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</si>
  <si>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</si>
  <si>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</si>
  <si>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</si>
  <si>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</si>
  <si>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</si>
  <si>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</si>
  <si>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</si>
  <si>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</si>
  <si>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</si>
  <si>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</si>
  <si>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</si>
  <si>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</si>
  <si>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</si>
  <si>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</si>
  <si>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</si>
  <si>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</si>
  <si>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</si>
  <si>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</si>
  <si>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</si>
  <si>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</si>
  <si>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</si>
  <si>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</si>
  <si>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</si>
  <si>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</si>
  <si>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</si>
  <si>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</si>
  <si>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</si>
  <si>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</si>
  <si>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</si>
  <si>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</si>
  <si>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</si>
  <si>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</si>
  <si>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</si>
  <si>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</si>
  <si>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</si>
  <si>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</si>
  <si>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</si>
  <si>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</si>
  <si>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</si>
  <si>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</si>
  <si>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</si>
  <si>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</si>
  <si>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</si>
  <si>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</si>
  <si>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</si>
  <si>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</si>
  <si>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</si>
  <si>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</si>
  <si>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</si>
  <si>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</si>
  <si>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</si>
  <si>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</si>
  <si>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</si>
  <si>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</si>
  <si>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</si>
  <si>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</si>
  <si>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</si>
  <si>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</si>
  <si>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</si>
  <si>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</si>
  <si>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</si>
  <si>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</si>
  <si>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</si>
  <si>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</si>
  <si>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</si>
  <si>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</si>
  <si>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</si>
  <si>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</si>
  <si>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</si>
  <si>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</si>
  <si>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</si>
  <si>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</si>
  <si>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</si>
  <si>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</si>
  <si>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</si>
  <si>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</si>
  <si>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</si>
  <si>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</si>
  <si>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</si>
  <si>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</si>
  <si>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</si>
  <si>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</si>
  <si>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</si>
  <si>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</si>
  <si>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</si>
  <si>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</si>
  <si>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</si>
  <si>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</si>
  <si>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</si>
  <si>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</si>
  <si>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</si>
  <si>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</si>
  <si>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</si>
  <si>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</si>
  <si>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</si>
  <si>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</si>
  <si>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</si>
  <si>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</si>
  <si>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</si>
  <si>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</si>
  <si>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</si>
  <si>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</si>
  <si>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</si>
  <si>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</si>
  <si>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</si>
  <si>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</si>
  <si>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</si>
  <si>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</si>
  <si>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</si>
  <si>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</si>
  <si>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</si>
  <si>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</si>
  <si>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</si>
  <si>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</si>
  <si>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</si>
  <si>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</si>
  <si>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</si>
  <si>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</si>
  <si>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</si>
  <si>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</si>
  <si>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</si>
  <si>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</si>
  <si>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</si>
  <si>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</si>
  <si>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</si>
  <si>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</si>
  <si>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</si>
  <si>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</si>
  <si>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</si>
  <si>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</si>
  <si>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</si>
  <si>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</si>
  <si>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</si>
  <si>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</si>
  <si>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</si>
  <si>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</si>
  <si>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</si>
  <si>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</si>
  <si>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</si>
  <si>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</si>
  <si>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</si>
  <si>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</si>
  <si>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</si>
  <si>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</si>
  <si>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</si>
  <si>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</si>
  <si>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</si>
  <si>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</si>
  <si>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</si>
  <si>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</si>
  <si>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</si>
  <si>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</si>
  <si>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</si>
  <si>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</si>
  <si>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</si>
  <si>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</si>
  <si>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</si>
  <si>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</si>
  <si>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</si>
  <si>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</si>
  <si>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</si>
  <si>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</si>
  <si>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</si>
  <si>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</si>
  <si>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</si>
  <si>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</si>
  <si>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</si>
  <si>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</si>
  <si>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</si>
  <si>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</si>
  <si>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</si>
  <si>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</si>
  <si>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</si>
  <si>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</si>
  <si>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</si>
  <si>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</si>
  <si>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</si>
  <si>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</si>
  <si>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</si>
  <si>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</si>
  <si>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</si>
  <si>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</si>
  <si>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</si>
  <si>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</si>
  <si>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</si>
  <si>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</si>
  <si>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</si>
  <si>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</si>
  <si>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</si>
  <si>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</si>
  <si>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</si>
  <si>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</si>
  <si>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</si>
  <si>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</si>
  <si>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</si>
  <si>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</si>
  <si>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</si>
  <si>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</si>
  <si>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</si>
  <si>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</si>
  <si>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</si>
  <si>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</si>
  <si>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</si>
  <si>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</si>
  <si>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</si>
  <si>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</si>
  <si>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</si>
  <si>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</si>
  <si>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</si>
  <si>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</si>
  <si>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</si>
  <si>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</si>
  <si>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</si>
  <si>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</si>
  <si>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</si>
  <si>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</si>
  <si>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</si>
  <si>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</si>
  <si>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</si>
  <si>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</si>
  <si>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</si>
  <si>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</si>
  <si>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</si>
  <si>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</si>
  <si>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</si>
  <si>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</si>
  <si>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</si>
  <si>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</si>
  <si>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</si>
  <si>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</si>
  <si>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</si>
  <si>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</si>
  <si>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</si>
  <si>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</si>
  <si>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</si>
  <si>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</si>
  <si>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</si>
  <si>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</si>
  <si>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</si>
  <si>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</si>
  <si>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</si>
  <si>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</si>
  <si>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</si>
  <si>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</si>
  <si>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</si>
  <si>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</si>
  <si>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</si>
  <si>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</si>
  <si>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</si>
  <si>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</si>
  <si>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</si>
  <si>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</si>
  <si>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</si>
  <si>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</si>
  <si>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</si>
  <si>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</si>
  <si>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</si>
  <si>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</si>
  <si>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</si>
  <si>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</si>
  <si>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</si>
  <si>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</si>
  <si>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</si>
  <si>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</si>
  <si>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</si>
  <si>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</si>
  <si>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</si>
  <si>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</si>
  <si>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</si>
  <si>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</si>
  <si>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</si>
  <si>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</si>
  <si>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</si>
  <si>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</si>
  <si>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</si>
  <si>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</si>
  <si>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</si>
  <si>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</si>
  <si>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</si>
  <si>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</si>
  <si>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</si>
  <si>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</si>
  <si>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</si>
  <si>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</si>
  <si>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</si>
  <si>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</si>
  <si>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</si>
  <si>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</si>
  <si>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</si>
  <si>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</si>
  <si>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</si>
  <si>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</si>
  <si>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</si>
  <si>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</si>
  <si>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</si>
  <si>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</si>
  <si>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</si>
  <si>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</si>
  <si>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</si>
  <si>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</si>
  <si>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</si>
  <si>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</si>
  <si>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</si>
  <si>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</si>
  <si>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</si>
  <si>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</si>
  <si>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</si>
  <si>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</si>
  <si>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</si>
  <si>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</si>
  <si>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</si>
  <si>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</si>
  <si>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</si>
  <si>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</si>
  <si>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</si>
  <si>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</si>
  <si>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</si>
  <si>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</si>
  <si>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</si>
  <si>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</si>
  <si>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</si>
  <si>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</si>
  <si>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</si>
  <si>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</si>
  <si>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</si>
  <si>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</si>
  <si>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</si>
  <si>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</si>
  <si>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</si>
  <si>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</si>
  <si>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</si>
  <si>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</si>
  <si>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</si>
  <si>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</si>
  <si>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</si>
  <si>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</si>
  <si>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</si>
  <si>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</si>
  <si>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</si>
  <si>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</si>
  <si>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</si>
  <si>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</si>
  <si>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</si>
  <si>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</si>
  <si>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</si>
  <si>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</si>
  <si>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</si>
  <si>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</si>
  <si>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</si>
  <si>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</si>
  <si>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</si>
  <si>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</si>
  <si>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</si>
  <si>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</si>
  <si>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</si>
  <si>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</si>
  <si>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</si>
  <si>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</si>
  <si>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</si>
  <si>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</si>
  <si>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</si>
  <si>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</si>
  <si>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</si>
  <si>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</si>
  <si>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</si>
  <si>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</si>
  <si>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</si>
  <si>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</si>
  <si>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</si>
  <si>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</si>
  <si>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</si>
  <si>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</si>
  <si>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</si>
  <si>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</si>
  <si>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</si>
  <si>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</si>
  <si>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</si>
  <si>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</si>
  <si>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</si>
  <si>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</si>
  <si>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</si>
  <si>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</si>
  <si>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</si>
  <si>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</si>
  <si>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</si>
  <si>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</si>
  <si>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</si>
  <si>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</si>
  <si>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</si>
  <si>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</si>
  <si>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</si>
  <si>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</si>
  <si>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</si>
  <si>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</si>
  <si>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</si>
  <si>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</si>
  <si>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</si>
  <si>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</si>
  <si>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</si>
  <si>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</si>
  <si>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</si>
  <si>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</si>
  <si>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</si>
  <si>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</si>
  <si>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</si>
  <si>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</si>
  <si>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</si>
  <si>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</si>
  <si>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</si>
  <si>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</si>
  <si>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</si>
  <si>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</si>
  <si>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</si>
  <si>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</si>
  <si>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</si>
  <si>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</si>
  <si>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</si>
  <si>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</si>
  <si>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</si>
  <si>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</si>
  <si>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</si>
  <si>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</si>
  <si>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</si>
  <si>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</si>
  <si>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</si>
  <si>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</si>
  <si>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</si>
  <si>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</si>
  <si>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</si>
  <si>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</si>
  <si>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</si>
  <si>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</si>
  <si>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</si>
  <si>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</si>
  <si>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</si>
  <si>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</si>
  <si>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</si>
  <si>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</si>
  <si>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</si>
  <si>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</si>
  <si>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</si>
  <si>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</si>
  <si>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</si>
  <si>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</si>
  <si>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</si>
  <si>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</si>
  <si>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</si>
  <si>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</si>
  <si>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</si>
  <si>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</si>
  <si>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</si>
  <si>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</si>
  <si>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</si>
  <si>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</si>
  <si>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</si>
  <si>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</si>
  <si>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</si>
  <si>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</si>
  <si>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</si>
  <si>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</si>
  <si>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</si>
  <si>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</si>
  <si>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</si>
  <si>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</si>
  <si>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</si>
  <si>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</si>
  <si>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</si>
  <si>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</si>
  <si>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</si>
  <si>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</si>
  <si>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</si>
  <si>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</si>
  <si>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</si>
  <si>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</si>
  <si>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</si>
  <si>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</si>
  <si>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</si>
  <si>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</si>
  <si>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</si>
  <si>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</si>
  <si>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</si>
  <si>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</si>
  <si>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</si>
  <si>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</si>
  <si>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</si>
  <si>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</si>
  <si>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</si>
  <si>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</si>
  <si>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</si>
  <si>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</si>
  <si>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</si>
  <si>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</si>
  <si>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</si>
  <si>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</si>
  <si>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</si>
  <si>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</si>
  <si>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</si>
  <si>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</si>
  <si>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</si>
  <si>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</si>
  <si>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</si>
  <si>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</si>
  <si>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</si>
  <si>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</si>
  <si>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</si>
  <si>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</si>
  <si>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</si>
  <si>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</si>
  <si>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</si>
  <si>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</si>
  <si>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</si>
  <si>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</si>
  <si>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</si>
  <si>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</si>
  <si>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</si>
  <si>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</si>
  <si>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</si>
  <si>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</si>
  <si>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</si>
  <si>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</si>
  <si>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</si>
  <si>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</si>
  <si>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</si>
  <si>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</si>
  <si>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</si>
  <si>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</si>
  <si>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</si>
  <si>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</si>
  <si>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</si>
  <si>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</si>
  <si>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</si>
  <si>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</si>
  <si>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</si>
  <si>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</si>
  <si>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</si>
  <si>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</si>
  <si>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</si>
  <si>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</si>
  <si>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</si>
  <si>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</si>
  <si>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</si>
  <si>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</si>
  <si>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</si>
  <si>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</si>
  <si>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</si>
  <si>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</si>
  <si>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</si>
  <si>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</si>
  <si>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</si>
  <si>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</si>
  <si>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</si>
  <si>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</si>
  <si>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</si>
  <si>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</si>
  <si>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</si>
  <si>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</si>
  <si>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</si>
  <si>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</si>
  <si>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</si>
  <si>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</si>
  <si>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</si>
  <si>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</si>
  <si>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</si>
  <si>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</si>
  <si>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</si>
  <si>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</si>
  <si>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</si>
  <si>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</si>
  <si>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</si>
  <si>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</si>
  <si>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</si>
  <si>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</si>
  <si>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</si>
  <si>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</si>
  <si>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</si>
  <si>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</si>
  <si>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</si>
  <si>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</si>
  <si>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</si>
  <si>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</si>
  <si>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</si>
  <si>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</si>
  <si>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</si>
  <si>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</si>
  <si>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</si>
  <si>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</si>
  <si>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</si>
  <si>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</si>
  <si>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</si>
  <si>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</si>
  <si>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</si>
  <si>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</si>
  <si>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</si>
  <si>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</si>
  <si>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</si>
  <si>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</si>
  <si>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</si>
  <si>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</si>
  <si>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</si>
  <si>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</si>
  <si>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</si>
  <si>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</si>
  <si>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</si>
  <si>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</si>
  <si>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</si>
  <si>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</si>
  <si>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</si>
  <si>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</si>
  <si>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</si>
  <si>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</si>
  <si>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</si>
  <si>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</si>
  <si>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</si>
  <si>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</si>
  <si>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</si>
  <si>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</si>
  <si>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</si>
  <si>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</si>
  <si>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</si>
  <si>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</si>
  <si>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</si>
  <si>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</si>
  <si>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</si>
  <si>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</si>
  <si>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</si>
  <si>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</si>
  <si>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</si>
  <si>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</si>
  <si>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</si>
  <si>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</si>
  <si>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</si>
  <si>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</si>
  <si>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</si>
  <si>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</si>
  <si>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</si>
  <si>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</si>
  <si>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</si>
  <si>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</si>
  <si>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</si>
  <si>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</si>
  <si>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</si>
  <si>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</si>
  <si>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</si>
  <si>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</si>
  <si>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</si>
  <si>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</si>
  <si>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</si>
  <si>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</si>
  <si>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</si>
  <si>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</si>
  <si>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</si>
  <si>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</si>
  <si>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</si>
  <si>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</si>
  <si>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</si>
  <si>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</si>
  <si>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</si>
  <si>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</si>
  <si>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</si>
  <si>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</si>
  <si>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</si>
  <si>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</si>
  <si>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</si>
  <si>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</si>
  <si>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</si>
  <si>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</si>
  <si>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</si>
  <si>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</si>
  <si>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</si>
  <si>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</si>
  <si>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</si>
  <si>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</si>
  <si>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</si>
  <si>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</si>
  <si>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</si>
  <si>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</si>
  <si>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</si>
  <si>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</si>
  <si>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</si>
  <si>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</si>
  <si>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</si>
  <si>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</si>
  <si>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</si>
  <si>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</si>
  <si>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</si>
  <si>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</si>
  <si>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</si>
  <si>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</si>
  <si>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</si>
  <si>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</si>
  <si>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</si>
  <si>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</si>
  <si>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</si>
  <si>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</si>
  <si>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</si>
  <si>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</si>
  <si>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</si>
  <si>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</si>
  <si>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</si>
  <si>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</si>
  <si>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</si>
  <si>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</si>
  <si>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</si>
  <si>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</si>
  <si>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</si>
  <si>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</si>
  <si>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</si>
  <si>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</si>
  <si>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</si>
  <si>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</si>
  <si>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</si>
  <si>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</si>
  <si>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</si>
  <si>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</si>
  <si>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</si>
  <si>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</si>
  <si>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</si>
  <si>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</si>
  <si>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</si>
  <si>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</si>
  <si>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</si>
  <si>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</si>
  <si>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</si>
  <si>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</si>
  <si>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</si>
  <si>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</si>
  <si>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</si>
  <si>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</si>
  <si>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</si>
  <si>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</si>
  <si>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</si>
  <si>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</si>
  <si>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</si>
  <si>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</si>
  <si>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</si>
  <si>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</si>
  <si>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</si>
  <si>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</si>
  <si>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</si>
  <si>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</si>
  <si>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</si>
  <si>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</si>
  <si>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</si>
  <si>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</si>
  <si>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</si>
  <si>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</si>
  <si>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</si>
  <si>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</si>
  <si>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</si>
  <si>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</si>
  <si>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</si>
  <si>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</si>
  <si>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</si>
  <si>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</si>
  <si>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</si>
  <si>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</si>
  <si>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</si>
  <si>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</si>
  <si>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</si>
  <si>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</si>
  <si>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</si>
  <si>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</si>
  <si>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</si>
  <si>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</si>
  <si>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</si>
  <si>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</si>
  <si>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</si>
  <si>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</si>
  <si>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</si>
  <si>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</si>
  <si>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</si>
  <si>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</si>
  <si>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</si>
  <si>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</si>
  <si>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</si>
  <si>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</si>
  <si>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</si>
  <si>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</si>
  <si>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</si>
  <si>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</si>
  <si>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</si>
  <si>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</si>
  <si>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</si>
  <si>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</si>
  <si>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</si>
  <si>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</si>
  <si>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</si>
  <si>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</si>
  <si>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</si>
  <si>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</si>
  <si>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</si>
  <si>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</si>
  <si>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</si>
  <si>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</si>
  <si>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</si>
  <si>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</si>
  <si>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</si>
  <si>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</si>
  <si>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</si>
  <si>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</si>
  <si>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</si>
  <si>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</si>
  <si>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</si>
  <si>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</si>
  <si>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</si>
  <si>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</si>
  <si>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</si>
  <si>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</si>
  <si>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</si>
  <si>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</si>
  <si>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</si>
  <si>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</si>
  <si>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</si>
  <si>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</si>
  <si>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</si>
  <si>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</si>
  <si>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</si>
  <si>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</si>
  <si>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</si>
  <si>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</si>
  <si>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</si>
  <si>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</si>
  <si>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</si>
  <si>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</si>
  <si>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</si>
  <si>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</si>
  <si>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</si>
  <si>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</si>
  <si>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</si>
  <si>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</si>
  <si>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</si>
  <si>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</si>
  <si>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</si>
  <si>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</si>
  <si>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</si>
  <si>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</si>
  <si>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</si>
  <si>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</si>
  <si>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</si>
  <si>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</si>
  <si>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</si>
  <si>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</si>
  <si>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</si>
  <si>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</si>
  <si>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</si>
  <si>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</si>
  <si>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</si>
  <si>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</si>
  <si>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</si>
  <si>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</si>
  <si>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</si>
  <si>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</si>
  <si>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</si>
  <si>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</si>
  <si>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</si>
  <si>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</si>
  <si>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</si>
  <si>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</si>
  <si>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</si>
  <si>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</si>
  <si>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</si>
  <si>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</si>
  <si>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</si>
  <si>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</si>
  <si>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</si>
  <si>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</si>
  <si>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</si>
  <si>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</si>
  <si>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</si>
  <si>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</si>
  <si>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</si>
  <si>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</si>
  <si>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</si>
  <si>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</si>
  <si>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</si>
  <si>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</si>
  <si>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</si>
  <si>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</si>
  <si>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</si>
  <si>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</si>
  <si>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</si>
  <si>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</si>
  <si>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</si>
  <si>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</si>
  <si>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</si>
  <si>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</si>
  <si>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</si>
  <si>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</si>
  <si>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</si>
  <si>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</si>
  <si>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</si>
  <si>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</si>
  <si>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</si>
  <si>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</si>
  <si>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</si>
  <si>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</si>
  <si>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</si>
  <si>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</si>
  <si>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</si>
  <si>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</si>
  <si>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</si>
  <si>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</si>
  <si>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</si>
  <si>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</si>
  <si>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</si>
  <si>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</si>
  <si>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</si>
  <si>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</si>
  <si>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</si>
  <si>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</si>
  <si>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</si>
  <si>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</si>
  <si>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</si>
  <si>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</si>
  <si>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</si>
  <si>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</si>
  <si>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</si>
  <si>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</si>
  <si>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</si>
  <si>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</si>
  <si>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</si>
  <si>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</si>
  <si>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</si>
  <si>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</si>
  <si>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</si>
  <si>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</si>
  <si>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</si>
  <si>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</si>
  <si>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</si>
  <si>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</si>
  <si>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</si>
  <si>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</si>
  <si>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</si>
  <si>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</si>
  <si>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</si>
  <si>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</si>
  <si>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</si>
  <si>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</si>
  <si>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</si>
  <si>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</si>
  <si>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</si>
  <si>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</si>
  <si>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</si>
  <si>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</si>
  <si>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</si>
  <si>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</si>
  <si>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</si>
  <si>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</si>
  <si>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</si>
  <si>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</si>
  <si>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</si>
  <si>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</si>
  <si>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</si>
  <si>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</si>
  <si>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</si>
  <si>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</si>
  <si>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</si>
  <si>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</si>
  <si>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</si>
  <si>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</si>
  <si>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</si>
  <si>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</si>
  <si>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</si>
  <si>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</si>
  <si>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</si>
  <si>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</si>
  <si>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</si>
  <si>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</si>
  <si>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</si>
  <si>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</si>
  <si>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</si>
  <si>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</si>
  <si>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</si>
  <si>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</si>
  <si>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</si>
  <si>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</si>
  <si>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</si>
  <si>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</si>
  <si>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</si>
  <si>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</si>
  <si>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</si>
  <si>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</si>
  <si>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</si>
  <si>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</si>
  <si>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</si>
  <si>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</si>
  <si>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</si>
  <si>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</si>
  <si>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</si>
  <si>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</si>
  <si>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</si>
  <si>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</si>
  <si>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</si>
  <si>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</si>
  <si>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</si>
  <si>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</si>
  <si>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</si>
  <si>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</si>
  <si>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</si>
  <si>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</si>
  <si>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</si>
  <si>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</si>
  <si>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</si>
  <si>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</si>
  <si>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</si>
  <si>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</si>
  <si>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</si>
  <si>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</si>
  <si>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</si>
  <si>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</si>
  <si>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</si>
  <si>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</si>
  <si>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</si>
  <si>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</si>
  <si>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</si>
  <si>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</si>
  <si>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</si>
  <si>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</si>
  <si>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</si>
  <si>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</si>
  <si>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</si>
  <si>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</si>
  <si>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</si>
  <si>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</si>
  <si>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</si>
  <si>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</si>
  <si>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</si>
  <si>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</si>
  <si>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</si>
  <si>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</si>
  <si>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</si>
  <si>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</si>
  <si>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</si>
  <si>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</si>
  <si>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</si>
  <si>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</si>
  <si>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</si>
  <si>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</si>
  <si>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</si>
  <si>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</si>
  <si>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</si>
  <si>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</si>
  <si>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</si>
  <si>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</si>
  <si>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</si>
  <si>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</si>
  <si>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</si>
  <si>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</si>
  <si>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</si>
  <si>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</si>
  <si>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</si>
  <si>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</si>
  <si>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</si>
  <si>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</si>
  <si>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</si>
  <si>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</si>
  <si>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</si>
  <si>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</si>
  <si>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</si>
  <si>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</si>
  <si>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</si>
  <si>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</si>
  <si>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</si>
  <si>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</si>
  <si>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</si>
  <si>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</si>
  <si>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</si>
  <si>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</si>
  <si>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</si>
  <si>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</si>
  <si>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</si>
  <si>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</si>
  <si>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</si>
  <si>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</si>
  <si>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</si>
  <si>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</si>
  <si>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</si>
  <si>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</si>
  <si>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</si>
  <si>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</si>
  <si>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</si>
  <si>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</si>
  <si>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</si>
  <si>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</si>
  <si>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</si>
  <si>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</si>
  <si>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</si>
  <si>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</si>
  <si>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</si>
  <si>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</si>
  <si>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</si>
  <si>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</si>
  <si>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</si>
  <si>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</si>
  <si>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</si>
  <si>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</si>
  <si>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</si>
  <si>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</si>
  <si>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</si>
  <si>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</si>
  <si>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</si>
  <si>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</si>
  <si>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</si>
  <si>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</si>
  <si>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</si>
  <si>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</si>
  <si>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</si>
  <si>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</si>
  <si>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</si>
  <si>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</si>
  <si>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</si>
  <si>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</si>
  <si>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</si>
  <si>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</si>
  <si>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</si>
  <si>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</si>
  <si>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</si>
  <si>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</si>
  <si>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</si>
  <si>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</si>
  <si>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</si>
  <si>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</si>
  <si>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</si>
  <si>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</si>
  <si>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</si>
  <si>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</si>
  <si>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</si>
  <si>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</si>
  <si>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</si>
  <si>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</si>
  <si>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</si>
  <si>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</si>
  <si>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</si>
  <si>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</si>
  <si>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</si>
  <si>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</si>
  <si>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</si>
  <si>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</si>
  <si>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</si>
  <si>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</si>
  <si>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</si>
  <si>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</si>
  <si>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</si>
  <si>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</si>
  <si>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</si>
  <si>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</si>
  <si>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</si>
  <si>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</si>
  <si>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</si>
  <si>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</si>
  <si>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</si>
  <si>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</si>
  <si>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</si>
  <si>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</si>
  <si>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</si>
  <si>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</si>
  <si>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</si>
  <si>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</si>
  <si>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</si>
  <si>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</si>
  <si>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</si>
  <si>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</si>
  <si>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</si>
  <si>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</si>
  <si>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</si>
  <si>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</si>
  <si>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</si>
  <si>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</si>
  <si>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</si>
  <si>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</si>
  <si>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</si>
  <si>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</si>
  <si>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</si>
  <si>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</si>
  <si>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</si>
  <si>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</si>
  <si>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</si>
  <si>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</si>
  <si>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</si>
  <si>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</si>
  <si>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</si>
  <si>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</si>
  <si>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</si>
  <si>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</si>
  <si>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</si>
  <si>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</si>
  <si>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</si>
  <si>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</si>
  <si>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</si>
  <si>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</si>
  <si>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</si>
  <si>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</si>
  <si>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</si>
  <si>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</si>
  <si>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</si>
  <si>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</si>
  <si>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</si>
  <si>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</si>
  <si>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</si>
  <si>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</si>
  <si>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</si>
  <si>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</si>
  <si>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</si>
  <si>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</si>
  <si>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</si>
  <si>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</si>
  <si>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</si>
  <si>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</si>
  <si>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</si>
  <si>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</si>
  <si>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</si>
  <si>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</si>
  <si>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</si>
  <si>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</si>
  <si>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</si>
  <si>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</si>
  <si>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</si>
  <si>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</si>
  <si>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</si>
  <si>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</si>
  <si>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</si>
  <si>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</si>
  <si>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</si>
  <si>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</si>
  <si>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</si>
  <si>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</si>
  <si>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</si>
  <si>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</si>
  <si>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</si>
  <si>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</si>
  <si>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</si>
  <si>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</si>
  <si>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</si>
  <si>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</si>
  <si>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</si>
  <si>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</si>
  <si>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</si>
  <si>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</si>
  <si>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</si>
  <si>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</si>
  <si>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</si>
  <si>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</si>
  <si>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</si>
  <si>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</si>
  <si>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</si>
  <si>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</si>
  <si>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</si>
  <si>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</si>
  <si>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</si>
  <si>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</si>
  <si>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</si>
  <si>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</si>
  <si>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</si>
  <si>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</si>
  <si>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</si>
  <si>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</si>
  <si>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</si>
  <si>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</si>
  <si>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</si>
  <si>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</si>
  <si>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</si>
  <si>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</si>
  <si>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</si>
  <si>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</si>
  <si>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</si>
  <si>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</si>
  <si>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</si>
  <si>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</si>
  <si>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</si>
  <si>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</si>
  <si>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</si>
  <si>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</si>
  <si>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</si>
  <si>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</si>
  <si>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</si>
  <si>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</si>
  <si>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</si>
  <si>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</si>
  <si>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</si>
  <si>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</si>
  <si>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</si>
  <si>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</si>
  <si>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</si>
  <si>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</si>
  <si>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</si>
  <si>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</si>
  <si>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</si>
  <si>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</si>
  <si>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</si>
  <si>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</si>
  <si>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</si>
  <si>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</si>
  <si>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</si>
  <si>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</si>
  <si>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</si>
  <si>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</si>
  <si>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</si>
  <si>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</si>
  <si>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</si>
  <si>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</si>
  <si>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</si>
  <si>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</si>
  <si>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</si>
  <si>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</si>
  <si>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</si>
  <si>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</si>
  <si>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</si>
  <si>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</si>
  <si>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</si>
  <si>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</si>
  <si>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</si>
  <si>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</si>
  <si>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</si>
  <si>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</si>
  <si>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</si>
  <si>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</si>
  <si>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</si>
  <si>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</si>
  <si>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</si>
  <si>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</si>
  <si>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</si>
  <si>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</si>
  <si>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</si>
  <si>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</si>
  <si>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</si>
  <si>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</si>
  <si>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</si>
  <si>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</si>
  <si>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</si>
  <si>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</si>
  <si>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</si>
  <si>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</si>
  <si>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</si>
  <si>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</si>
  <si>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</si>
  <si>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</si>
  <si>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</si>
  <si>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</si>
  <si>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</si>
  <si>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</si>
  <si>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</si>
  <si>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</si>
  <si>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</si>
  <si>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</si>
  <si>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</si>
  <si>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</si>
  <si>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</si>
  <si>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</si>
  <si>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</si>
  <si>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</si>
  <si>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</si>
  <si>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</si>
  <si>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</si>
  <si>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</si>
  <si>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</si>
  <si>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</si>
  <si>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</si>
  <si>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</si>
  <si>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</si>
  <si>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</si>
  <si>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</si>
  <si>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</si>
  <si>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</si>
  <si>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</si>
  <si>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</si>
  <si>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</si>
  <si>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</si>
  <si>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</si>
  <si>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</si>
  <si>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</si>
  <si>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</si>
  <si>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</si>
  <si>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</si>
  <si>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</si>
  <si>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</si>
  <si>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</si>
  <si>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</si>
  <si>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</si>
  <si>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</si>
  <si>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</si>
  <si>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</si>
  <si>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</si>
  <si>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</si>
  <si>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</si>
  <si>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</si>
  <si>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</si>
  <si>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</si>
  <si>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</si>
  <si>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</si>
  <si>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</si>
  <si>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</si>
  <si>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</si>
  <si>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</si>
  <si>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</si>
  <si>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</si>
  <si>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</si>
  <si>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</si>
  <si>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</si>
  <si>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</si>
  <si>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</si>
  <si>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</si>
  <si>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</si>
  <si>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</si>
  <si>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</si>
  <si>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</si>
  <si>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</si>
  <si>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</si>
  <si>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</si>
  <si>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</si>
  <si>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</si>
  <si>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</si>
  <si>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</si>
  <si>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</si>
  <si>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</si>
  <si>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</si>
  <si>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</si>
  <si>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</si>
  <si>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</si>
  <si>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</si>
  <si>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</si>
  <si>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</si>
  <si>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</si>
  <si>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</si>
  <si>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</si>
  <si>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</si>
  <si>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</si>
  <si>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</si>
  <si>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</si>
  <si>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</si>
  <si>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</si>
  <si>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</si>
  <si>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</si>
  <si>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</si>
  <si>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</si>
  <si>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</si>
  <si>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</si>
  <si>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</si>
  <si>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</si>
  <si>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</si>
  <si>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</si>
  <si>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</si>
  <si>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</si>
  <si>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</si>
  <si>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</si>
  <si>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</si>
  <si>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</si>
  <si>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</si>
  <si>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</si>
  <si>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</si>
  <si>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</si>
  <si>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</si>
  <si>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</si>
  <si>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</si>
  <si>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</si>
  <si>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</si>
  <si>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</si>
  <si>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</si>
  <si>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</si>
  <si>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</si>
  <si>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</si>
  <si>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</si>
  <si>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</si>
  <si>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</si>
  <si>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</si>
  <si>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</si>
  <si>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</si>
  <si>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</si>
  <si>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</si>
  <si>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</si>
  <si>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</si>
  <si>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</si>
  <si>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</si>
  <si>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</si>
  <si>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</si>
  <si>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</si>
  <si>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</si>
  <si>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</si>
  <si>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</si>
  <si>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</si>
  <si>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</si>
  <si>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</si>
  <si>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</si>
  <si>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</si>
  <si>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</si>
  <si>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</si>
  <si>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</si>
  <si>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</si>
  <si>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</si>
  <si>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</si>
  <si>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</si>
  <si>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</si>
  <si>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</si>
  <si>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</si>
  <si>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</si>
  <si>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</si>
  <si>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</si>
  <si>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</si>
  <si>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</si>
  <si>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</si>
  <si>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</si>
  <si>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</si>
  <si>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</si>
  <si>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</si>
  <si>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</si>
  <si>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</si>
  <si>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</si>
  <si>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</si>
  <si>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</si>
  <si>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</si>
  <si>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</si>
  <si>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</si>
  <si>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</si>
  <si>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</si>
  <si>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</si>
  <si>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</si>
  <si>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</si>
  <si>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</si>
  <si>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</si>
  <si>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</si>
  <si>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</si>
  <si>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</si>
  <si>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</si>
  <si>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</si>
  <si>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</si>
  <si>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</si>
  <si>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</si>
  <si>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</si>
  <si>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</si>
  <si>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</si>
  <si>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</si>
  <si>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</si>
  <si>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</si>
  <si>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</si>
  <si>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</si>
  <si>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</si>
  <si>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</si>
  <si>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</si>
  <si>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</si>
  <si>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</si>
  <si>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</si>
  <si>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</si>
  <si>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</si>
  <si>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</si>
  <si>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</si>
  <si>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</si>
  <si>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</si>
  <si>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</si>
  <si>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</si>
  <si>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</si>
  <si>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</si>
  <si>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</si>
  <si>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</si>
  <si>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</si>
  <si>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</si>
  <si>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</si>
  <si>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</si>
  <si>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</si>
  <si>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</si>
  <si>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</si>
  <si>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</si>
  <si>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</si>
  <si>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</si>
  <si>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</si>
  <si>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</si>
  <si>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</si>
  <si>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</si>
  <si>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</si>
  <si>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</si>
  <si>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</si>
  <si>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</si>
  <si>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</si>
  <si>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</si>
  <si>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</si>
  <si>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</si>
  <si>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</si>
  <si>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</si>
  <si>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</si>
  <si>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</si>
  <si>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</si>
  <si>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</si>
  <si>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</si>
  <si>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</si>
  <si>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</si>
  <si>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</si>
  <si>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</si>
  <si>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</si>
  <si>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</si>
  <si>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</si>
  <si>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</si>
  <si>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</si>
  <si>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</si>
  <si>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</si>
  <si>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</si>
  <si>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</si>
  <si>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</si>
  <si>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</si>
  <si>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</si>
  <si>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</si>
  <si>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</si>
  <si>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</si>
  <si>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</si>
  <si>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</si>
  <si>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</si>
  <si>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</si>
  <si>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</si>
  <si>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</si>
  <si>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</si>
  <si>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</si>
  <si>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</si>
  <si>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</si>
  <si>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</si>
  <si>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</si>
  <si>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</si>
  <si>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</si>
  <si>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</si>
  <si>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</si>
  <si>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</si>
  <si>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</si>
  <si>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</si>
  <si>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</si>
  <si>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</si>
  <si>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</si>
  <si>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</si>
  <si>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</si>
  <si>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</si>
  <si>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</si>
  <si>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</si>
  <si>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</si>
  <si>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</si>
  <si>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</si>
  <si>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</si>
  <si>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</si>
  <si>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</si>
  <si>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</si>
  <si>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</si>
  <si>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</si>
  <si>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</si>
  <si>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</si>
  <si>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</si>
  <si>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</si>
  <si>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</si>
  <si>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</si>
  <si>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</si>
  <si>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</si>
  <si>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</si>
  <si>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</si>
  <si>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</si>
  <si>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</si>
  <si>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</si>
  <si>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</si>
  <si>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</si>
  <si>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</si>
  <si>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</si>
  <si>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</si>
  <si>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</si>
  <si>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</si>
  <si>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</si>
  <si>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</si>
  <si>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</si>
  <si>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</si>
  <si>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</si>
  <si>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</si>
  <si>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</si>
  <si>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</si>
  <si>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</si>
  <si>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</si>
  <si>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</si>
  <si>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</si>
  <si>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</si>
  <si>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</si>
  <si>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</si>
  <si>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</si>
  <si>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</si>
  <si>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</si>
  <si>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</si>
  <si>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</si>
  <si>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</si>
  <si>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</si>
  <si>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</si>
  <si>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</si>
  <si>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</si>
  <si>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</si>
  <si>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</si>
  <si>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</si>
  <si>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</si>
  <si>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</si>
  <si>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</si>
  <si>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</si>
  <si>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</si>
  <si>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</si>
  <si>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</si>
  <si>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</si>
  <si>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</si>
  <si>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</si>
  <si>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</si>
  <si>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</si>
  <si>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</si>
  <si>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</si>
  <si>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</si>
  <si>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</si>
  <si>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</si>
  <si>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</si>
  <si>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</si>
  <si>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</si>
  <si>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</si>
  <si>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</si>
  <si>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</si>
  <si>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</si>
  <si>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</si>
  <si>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</si>
  <si>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</si>
  <si>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</si>
  <si>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</si>
  <si>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</si>
  <si>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</si>
  <si>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</si>
  <si>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</si>
  <si>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</si>
  <si>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</si>
  <si>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</si>
  <si>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</si>
  <si>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</si>
  <si>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</si>
  <si>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</si>
  <si>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</si>
  <si>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</si>
  <si>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</si>
  <si>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</si>
  <si>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</si>
  <si>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</si>
  <si>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</si>
  <si>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</si>
  <si>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</si>
  <si>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</si>
  <si>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</si>
  <si>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</si>
  <si>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</si>
  <si>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</si>
  <si>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</si>
  <si>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</si>
  <si>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</si>
  <si>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</si>
  <si>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</si>
  <si>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</si>
  <si>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</si>
  <si>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</si>
  <si>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</si>
  <si>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</si>
  <si>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</si>
  <si>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</si>
  <si>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</si>
  <si>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</si>
  <si>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</si>
  <si>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</si>
  <si>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</si>
  <si>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</si>
  <si>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</si>
  <si>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</si>
  <si>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</si>
  <si>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</si>
  <si>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</si>
  <si>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</si>
  <si>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</si>
  <si>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</si>
  <si>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</si>
  <si>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</si>
  <si>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</si>
  <si>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</si>
  <si>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</si>
  <si>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</si>
  <si>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</si>
  <si>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</si>
  <si>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</si>
  <si>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</si>
  <si>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</si>
  <si>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</si>
  <si>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</si>
  <si>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</si>
  <si>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</si>
  <si>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</si>
  <si>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</si>
  <si>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</si>
  <si>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</si>
  <si>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</si>
  <si>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</si>
  <si>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</si>
  <si>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</si>
  <si>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</si>
  <si>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</si>
  <si>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</si>
  <si>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</si>
  <si>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</si>
  <si>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</si>
  <si>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</si>
  <si>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</si>
  <si>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</si>
  <si>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</si>
  <si>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</si>
  <si>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</si>
  <si>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</si>
  <si>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</si>
  <si>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</si>
  <si>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</si>
  <si>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</si>
  <si>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</si>
  <si>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</si>
  <si>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</si>
  <si>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</si>
  <si>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</si>
  <si>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</si>
  <si>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</si>
  <si>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</si>
  <si>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</si>
  <si>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</si>
  <si>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</si>
  <si>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</si>
  <si>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</si>
  <si>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</si>
  <si>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</si>
  <si>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</si>
  <si>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</si>
  <si>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</si>
  <si>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</si>
  <si>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</si>
  <si>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</si>
  <si>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</si>
  <si>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</si>
  <si>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</si>
  <si>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</si>
  <si>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</si>
  <si>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</si>
  <si>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</si>
  <si>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</si>
  <si>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</si>
  <si>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</si>
  <si>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</si>
  <si>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</si>
  <si>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</si>
  <si>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</si>
  <si>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</si>
  <si>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</si>
  <si>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</si>
  <si>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</si>
  <si>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</si>
  <si>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</si>
  <si>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</si>
  <si>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</si>
  <si>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</si>
  <si>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</si>
  <si>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</si>
  <si>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</si>
  <si>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</si>
  <si>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</si>
  <si>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</si>
  <si>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</si>
  <si>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</si>
  <si>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</si>
  <si>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</si>
  <si>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</si>
  <si>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</si>
  <si>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</si>
  <si>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</si>
  <si>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</si>
  <si>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</si>
  <si>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</si>
  <si>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</si>
  <si>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</si>
  <si>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</si>
  <si>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</si>
  <si>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</si>
  <si>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</si>
  <si>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</si>
  <si>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</si>
  <si>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</si>
  <si>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</si>
  <si>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</si>
  <si>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</si>
  <si>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</si>
  <si>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</si>
  <si>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</si>
  <si>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</si>
  <si>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</si>
  <si>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</si>
  <si>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</si>
  <si>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</si>
  <si>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</si>
  <si>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</si>
  <si>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</si>
  <si>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</si>
  <si>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</si>
  <si>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</si>
  <si>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</si>
  <si>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</si>
  <si>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</si>
  <si>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</si>
  <si>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</si>
  <si>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</si>
  <si>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</si>
  <si>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</si>
  <si>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</si>
  <si>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</si>
  <si>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</si>
  <si>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</si>
  <si>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</si>
  <si>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</si>
  <si>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</si>
  <si>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</si>
  <si>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</si>
  <si>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</si>
  <si>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</si>
  <si>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</si>
  <si>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</si>
  <si>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</si>
  <si>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</si>
  <si>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</si>
  <si>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</si>
  <si>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</si>
  <si>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</si>
  <si>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</si>
  <si>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</si>
  <si>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</si>
  <si>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</si>
  <si>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</si>
  <si>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</si>
  <si>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</si>
  <si>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</si>
  <si>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</si>
  <si>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</si>
  <si>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</si>
  <si>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</si>
  <si>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</si>
  <si>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</si>
  <si>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</si>
  <si>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</si>
  <si>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</si>
  <si>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</si>
  <si>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</si>
  <si>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</si>
  <si>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</si>
  <si>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</si>
  <si>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</si>
  <si>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</si>
  <si>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</si>
  <si>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</si>
  <si>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</si>
  <si>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</si>
  <si>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</si>
  <si>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</si>
  <si>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</si>
  <si>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</si>
  <si>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</si>
  <si>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</si>
  <si>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</si>
  <si>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</si>
  <si>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</si>
  <si>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</si>
  <si>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</si>
  <si>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</si>
  <si>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</si>
  <si>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</si>
  <si>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</si>
  <si>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</si>
  <si>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</si>
  <si>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</si>
  <si>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</si>
  <si>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</si>
  <si>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</si>
  <si>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</si>
  <si>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</si>
  <si>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</si>
  <si>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</si>
  <si>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</si>
  <si>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</si>
  <si>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</si>
  <si>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</si>
  <si>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</si>
  <si>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</si>
  <si>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</si>
  <si>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</si>
  <si>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</si>
  <si>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</si>
  <si>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</si>
  <si>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</si>
  <si>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</si>
  <si>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</si>
  <si>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</si>
  <si>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</si>
  <si>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</si>
  <si>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</si>
  <si>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</si>
  <si>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</si>
  <si>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</si>
  <si>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</si>
  <si>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</si>
  <si>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</si>
  <si>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</si>
  <si>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</si>
  <si>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</si>
  <si>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</si>
  <si>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</si>
  <si>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</si>
  <si>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</si>
  <si>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</si>
  <si>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</si>
  <si>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</si>
  <si>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</si>
  <si>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</si>
  <si>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</si>
  <si>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</si>
  <si>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</si>
  <si>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</si>
  <si>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</si>
  <si>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</si>
  <si>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</si>
  <si>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</si>
  <si>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</si>
  <si>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</si>
  <si>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</si>
  <si>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</si>
  <si>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</si>
  <si>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</si>
  <si>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</si>
  <si>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</si>
  <si>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</si>
  <si>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</si>
  <si>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</si>
  <si>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</si>
  <si>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</si>
  <si>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</si>
  <si>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</si>
  <si>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</si>
  <si>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</si>
  <si>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</si>
  <si>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</si>
  <si>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</si>
  <si>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</si>
  <si>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</si>
  <si>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</si>
  <si>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</si>
  <si>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</si>
  <si>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</si>
  <si>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</si>
  <si>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</si>
  <si>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</si>
  <si>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</si>
  <si>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</si>
  <si>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</si>
  <si>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</si>
  <si>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</si>
  <si>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</si>
  <si>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</si>
  <si>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</si>
  <si>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</si>
  <si>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</si>
  <si>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</si>
  <si>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</si>
  <si>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</si>
  <si>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</si>
  <si>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</si>
  <si>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</si>
  <si>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</si>
  <si>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</si>
  <si>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</si>
  <si>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</si>
  <si>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</si>
  <si>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</si>
  <si>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</si>
  <si>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</si>
  <si>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</si>
  <si>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</si>
  <si>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</si>
  <si>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</si>
  <si>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</si>
  <si>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</si>
  <si>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</si>
  <si>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</si>
  <si>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</si>
  <si>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</si>
  <si>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</si>
  <si>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</si>
  <si>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</si>
  <si>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</si>
  <si>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</si>
  <si>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</si>
  <si>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</si>
  <si>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</si>
  <si>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</si>
  <si>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</si>
  <si>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</si>
  <si>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</si>
  <si>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</si>
  <si>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</si>
  <si>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</si>
  <si>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</si>
  <si>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</si>
  <si>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</si>
  <si>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</si>
  <si>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</si>
  <si>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</si>
  <si>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</si>
  <si>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</si>
  <si>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</si>
  <si>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</si>
  <si>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</si>
  <si>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</si>
  <si>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</si>
  <si>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</si>
  <si>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</si>
  <si>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</si>
  <si>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</si>
  <si>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</si>
  <si>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</si>
  <si>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</si>
  <si>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</si>
  <si>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</si>
  <si>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</si>
  <si>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</si>
  <si>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</si>
  <si>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</si>
  <si>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</si>
  <si>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</si>
  <si>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</si>
  <si>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</si>
  <si>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</si>
  <si>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</si>
  <si>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</si>
  <si>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</si>
  <si>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</si>
  <si>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</si>
  <si>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</si>
  <si>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</si>
  <si>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</si>
  <si>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</si>
  <si>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</si>
  <si>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</si>
  <si>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</si>
  <si>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</si>
  <si>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</si>
  <si>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</si>
  <si>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</si>
  <si>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</si>
  <si>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</si>
  <si>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</si>
  <si>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</si>
  <si>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</si>
  <si>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</si>
  <si>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</si>
  <si>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</si>
  <si>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</si>
  <si>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</si>
  <si>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</si>
  <si>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</si>
  <si>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</si>
  <si>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</si>
  <si>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</si>
  <si>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</si>
  <si>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</si>
  <si>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</si>
  <si>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</si>
  <si>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</si>
  <si>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</si>
  <si>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</si>
  <si>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</si>
  <si>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</si>
  <si>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</si>
  <si>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</si>
  <si>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</si>
  <si>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</si>
  <si>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</si>
  <si>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</si>
  <si>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</si>
  <si>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</si>
  <si>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</si>
  <si>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</si>
  <si>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</si>
  <si>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</si>
  <si>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</si>
  <si>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</si>
  <si>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</si>
  <si>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</si>
  <si>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</si>
  <si>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</si>
  <si>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</si>
  <si>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</si>
  <si>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</si>
  <si>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</si>
  <si>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</si>
  <si>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</si>
  <si>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</si>
  <si>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</si>
  <si>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</si>
  <si>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</si>
  <si>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</si>
  <si>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</si>
  <si>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</si>
  <si>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</si>
  <si>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</si>
  <si>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</si>
  <si>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</si>
  <si>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</si>
  <si>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</si>
  <si>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</si>
  <si>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</si>
  <si>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</si>
  <si>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</si>
  <si>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</si>
  <si>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</si>
  <si>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</si>
  <si>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</si>
  <si>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</si>
  <si>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</si>
  <si>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</si>
  <si>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</si>
  <si>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</si>
  <si>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</si>
  <si>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</si>
  <si>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</si>
  <si>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</si>
  <si>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</si>
  <si>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</si>
  <si>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</si>
  <si>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</si>
  <si>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</si>
  <si>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</si>
  <si>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</si>
  <si>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</si>
  <si>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</si>
  <si>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</si>
  <si>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</si>
  <si>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</si>
  <si>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</si>
  <si>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</si>
  <si>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</si>
  <si>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</si>
  <si>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</si>
  <si>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</si>
  <si>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</si>
  <si>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</si>
  <si>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</si>
  <si>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</si>
  <si>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</si>
  <si>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</si>
  <si>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</si>
  <si>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</si>
  <si>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</si>
  <si>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</si>
  <si>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</si>
  <si>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</si>
  <si>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</si>
  <si>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</si>
  <si>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</si>
  <si>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</si>
  <si>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</si>
  <si>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</si>
  <si>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</si>
  <si>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</si>
  <si>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</si>
  <si>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</si>
  <si>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</si>
  <si>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</si>
  <si>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</si>
  <si>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</si>
  <si>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</si>
  <si>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</si>
  <si>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</si>
  <si>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</si>
  <si>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</si>
  <si>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</si>
  <si>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</si>
  <si>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</si>
  <si>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</si>
  <si>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</si>
  <si>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</si>
  <si>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</si>
  <si>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</si>
  <si>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</si>
  <si>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</si>
  <si>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</si>
  <si>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</si>
  <si>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</si>
  <si>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</si>
  <si>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</si>
  <si>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</si>
  <si>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</si>
  <si>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</si>
  <si>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</si>
  <si>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</si>
  <si>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</si>
  <si>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</si>
  <si>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</si>
  <si>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</si>
  <si>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</si>
  <si>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</si>
  <si>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</si>
  <si>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</si>
  <si>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</si>
  <si>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</si>
  <si>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</si>
  <si>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</si>
  <si>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</si>
  <si>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</si>
  <si>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</si>
  <si>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</si>
  <si>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</si>
  <si>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</si>
  <si>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</si>
  <si>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</si>
  <si>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</si>
  <si>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</si>
  <si>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</si>
  <si>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</si>
  <si>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</si>
  <si>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</si>
  <si>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</si>
  <si>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</si>
  <si>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</si>
  <si>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</si>
  <si>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</si>
  <si>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</si>
  <si>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</si>
  <si>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</si>
  <si>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</si>
  <si>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</si>
  <si>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</si>
  <si>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</si>
  <si>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</si>
  <si>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</si>
  <si>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</si>
  <si>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</si>
  <si>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</si>
  <si>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</si>
  <si>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</si>
  <si>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</si>
  <si>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</si>
  <si>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</si>
  <si>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</si>
  <si>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</si>
  <si>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</si>
  <si>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</si>
  <si>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</si>
  <si>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</si>
  <si>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</si>
  <si>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</si>
  <si>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</si>
  <si>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</si>
  <si>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</si>
  <si>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</si>
  <si>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</si>
  <si>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</si>
  <si>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</si>
  <si>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</si>
  <si>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</si>
  <si>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</si>
  <si>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</si>
  <si>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</si>
  <si>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</si>
  <si>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</si>
  <si>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</si>
  <si>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</si>
  <si>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</si>
  <si>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</si>
  <si>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</si>
  <si>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</si>
  <si>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</si>
  <si>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</si>
  <si>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</si>
  <si>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</si>
  <si>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</si>
  <si>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</si>
  <si>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</si>
  <si>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</si>
  <si>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</si>
  <si>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</si>
  <si>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</si>
  <si>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</si>
  <si>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</si>
  <si>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</si>
  <si>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</si>
  <si>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</si>
  <si>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</si>
  <si>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</si>
  <si>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</si>
  <si>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</si>
  <si>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</si>
  <si>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</si>
  <si>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</si>
  <si>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</si>
  <si>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</si>
  <si>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</si>
  <si>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</si>
  <si>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</si>
  <si>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</si>
  <si>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</si>
  <si>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</si>
  <si>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</si>
  <si>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</si>
  <si>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</si>
  <si>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</si>
  <si>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</si>
  <si>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</si>
  <si>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</si>
  <si>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</si>
  <si>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</si>
  <si>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</si>
  <si>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</si>
  <si>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</si>
  <si>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</si>
  <si>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</si>
  <si>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</si>
  <si>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</si>
  <si>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</si>
  <si>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</si>
  <si>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</si>
  <si>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</si>
  <si>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</si>
  <si>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</si>
  <si>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</si>
  <si>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</si>
  <si>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</si>
  <si>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</si>
  <si>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</si>
  <si>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</si>
  <si>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</si>
  <si>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</si>
  <si>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</si>
  <si>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</si>
  <si>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</si>
  <si>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</si>
  <si>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</si>
  <si>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</si>
  <si>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</si>
  <si>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</si>
  <si>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</si>
  <si>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</si>
  <si>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</si>
  <si>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</si>
  <si>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</si>
  <si>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</si>
  <si>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</si>
  <si>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</si>
  <si>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</si>
  <si>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</si>
  <si>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</si>
  <si>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</si>
  <si>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</si>
  <si>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</si>
  <si>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</si>
  <si>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</si>
  <si>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</si>
  <si>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</si>
  <si>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</si>
  <si>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</si>
  <si>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</si>
  <si>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</si>
  <si>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</si>
  <si>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</si>
  <si>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</si>
  <si>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</si>
  <si>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</si>
  <si>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</si>
  <si>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</si>
  <si>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</si>
  <si>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</si>
  <si>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</si>
  <si>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</si>
  <si>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</si>
  <si>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</si>
  <si>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</si>
  <si>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</si>
  <si>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</si>
  <si>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</si>
  <si>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</si>
  <si>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</si>
  <si>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</si>
  <si>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</si>
  <si>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</si>
  <si>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</si>
  <si>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</si>
  <si>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</si>
  <si>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</si>
  <si>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</si>
  <si>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</si>
  <si>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</si>
  <si>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</si>
  <si>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</si>
  <si>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</si>
  <si>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</si>
  <si>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</si>
  <si>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</si>
  <si>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</si>
  <si>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</si>
  <si>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</si>
  <si>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</si>
  <si>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</si>
  <si>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</si>
  <si>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</si>
  <si>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</si>
  <si>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</si>
  <si>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</si>
  <si>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</si>
  <si>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</si>
  <si>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</si>
  <si>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</si>
  <si>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</si>
  <si>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</si>
  <si>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</si>
  <si>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</si>
  <si>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</si>
  <si>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</si>
  <si>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</si>
  <si>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</si>
  <si>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</si>
  <si>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</si>
  <si>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</si>
  <si>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</si>
  <si>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</si>
  <si>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</si>
  <si>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</si>
  <si>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</si>
  <si>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</si>
  <si>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</si>
  <si>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</si>
  <si>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</si>
  <si>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</si>
  <si>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</si>
  <si>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</si>
  <si>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</si>
  <si>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</si>
  <si>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</si>
  <si>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</si>
  <si>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</si>
  <si>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</si>
  <si>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</si>
  <si>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</si>
  <si>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</si>
  <si>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</si>
  <si>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</si>
  <si>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</si>
  <si>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</si>
  <si>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</si>
  <si>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</si>
  <si>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</si>
  <si>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</si>
  <si>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</si>
  <si>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</si>
  <si>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</si>
  <si>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</si>
  <si>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</si>
  <si>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</si>
  <si>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</si>
  <si>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</si>
  <si>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</si>
  <si>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</si>
  <si>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</si>
  <si>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</si>
  <si>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</si>
  <si>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</si>
  <si>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</si>
  <si>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</si>
  <si>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</si>
  <si>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</si>
  <si>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</si>
  <si>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</si>
  <si>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</si>
  <si>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</si>
  <si>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</si>
  <si>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</si>
  <si>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</si>
  <si>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</si>
  <si>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</si>
  <si>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</si>
  <si>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</si>
  <si>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</si>
  <si>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</si>
  <si>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</si>
  <si>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</si>
  <si>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</si>
  <si>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</si>
  <si>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</si>
  <si>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</si>
  <si>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</si>
  <si>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</si>
  <si>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</si>
  <si>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</si>
  <si>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</si>
  <si>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</si>
  <si>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</si>
  <si>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</si>
  <si>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</si>
  <si>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</si>
  <si>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</si>
  <si>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</si>
  <si>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</si>
  <si>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</si>
  <si>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</si>
  <si>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</si>
  <si>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</si>
  <si>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</si>
  <si>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</si>
  <si>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</si>
  <si>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</si>
  <si>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</si>
  <si>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</si>
  <si>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</si>
  <si>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</si>
  <si>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</si>
  <si>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</si>
  <si>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</si>
  <si>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</si>
  <si>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</si>
  <si>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</si>
  <si>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</si>
  <si>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</si>
  <si>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</si>
  <si>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</si>
  <si>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</si>
  <si>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</si>
  <si>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</si>
  <si>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</si>
  <si>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</si>
  <si>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</si>
  <si>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</si>
  <si>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</si>
  <si>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</si>
  <si>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</si>
  <si>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</si>
  <si>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</si>
  <si>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</si>
  <si>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</si>
  <si>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</si>
  <si>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</si>
  <si>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</si>
  <si>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</si>
  <si>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</si>
  <si>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</si>
  <si>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</si>
  <si>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</si>
  <si>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</si>
  <si>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</si>
  <si>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</si>
  <si>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</si>
  <si>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</si>
  <si>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</si>
  <si>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</si>
  <si>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</si>
  <si>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</si>
  <si>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</si>
  <si>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</si>
  <si>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</si>
  <si>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</si>
  <si>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</si>
  <si>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</si>
  <si>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</si>
  <si>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</si>
  <si>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</si>
  <si>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</si>
  <si>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</si>
  <si>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</si>
  <si>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</si>
  <si>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</si>
  <si>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</si>
  <si>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</si>
  <si>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</si>
  <si>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</si>
  <si>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</si>
  <si>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</si>
  <si>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</si>
  <si>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</si>
  <si>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</si>
  <si>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</si>
  <si>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</si>
  <si>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</si>
  <si>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</si>
  <si>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</si>
  <si>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</si>
  <si>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</si>
  <si>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</si>
  <si>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</si>
  <si>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</si>
  <si>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</si>
  <si>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</si>
  <si>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</si>
  <si>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</si>
  <si>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</si>
  <si>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</si>
  <si>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</si>
  <si>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</si>
  <si>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</si>
  <si>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</si>
  <si>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</si>
  <si>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</si>
  <si>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</si>
  <si>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</si>
  <si>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</si>
  <si>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</si>
  <si>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</si>
  <si>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</si>
  <si>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</si>
  <si>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</si>
  <si>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</si>
  <si>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</si>
  <si>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</si>
  <si>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</si>
  <si>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</si>
  <si>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</si>
  <si>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</si>
  <si>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</si>
  <si>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</si>
  <si>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</si>
  <si>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</si>
  <si>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</si>
  <si>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</si>
  <si>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</si>
  <si>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</si>
  <si>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</si>
  <si>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</si>
  <si>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</si>
  <si>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</si>
  <si>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</si>
  <si>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</si>
  <si>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</si>
  <si>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</si>
  <si>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</si>
  <si>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</si>
  <si>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</si>
  <si>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</si>
  <si>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</si>
  <si>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</si>
  <si>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</si>
  <si>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</si>
  <si>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</si>
  <si>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</si>
  <si>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</si>
  <si>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</si>
  <si>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</si>
  <si>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</si>
  <si>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</si>
  <si>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</si>
  <si>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</si>
  <si>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</si>
  <si>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</si>
  <si>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</si>
  <si>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</si>
  <si>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</si>
  <si>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</si>
  <si>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</si>
  <si>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</si>
  <si>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</si>
  <si>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</si>
  <si>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</si>
  <si>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</si>
  <si>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</si>
  <si>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</si>
  <si>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</si>
  <si>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</si>
  <si>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</si>
  <si>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</si>
  <si>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</si>
  <si>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</si>
  <si>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</si>
  <si>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</si>
  <si>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</si>
  <si>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</si>
  <si>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</si>
  <si>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</si>
  <si>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</si>
  <si>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</si>
  <si>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</si>
  <si>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</si>
  <si>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</si>
  <si>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</si>
  <si>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</si>
  <si>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</si>
  <si>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</si>
  <si>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</si>
  <si>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</si>
  <si>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</si>
  <si>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</si>
  <si>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</si>
  <si>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</si>
  <si>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</si>
  <si>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</si>
  <si>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</si>
  <si>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</si>
  <si>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</si>
  <si>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</si>
  <si>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</si>
  <si>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</si>
  <si>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</si>
  <si>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</si>
  <si>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</si>
  <si>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</si>
  <si>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</si>
  <si>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</si>
  <si>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</si>
  <si>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</si>
  <si>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</si>
  <si>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</si>
  <si>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</si>
  <si>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</si>
  <si>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</si>
  <si>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</si>
  <si>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</si>
  <si>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</si>
  <si>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</si>
  <si>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</si>
  <si>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</si>
  <si>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</si>
  <si>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</si>
  <si>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</si>
  <si>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</si>
  <si>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</si>
  <si>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</si>
  <si>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</si>
  <si>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</si>
  <si>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</si>
  <si>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</si>
  <si>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</si>
  <si>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</si>
  <si>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</si>
  <si>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</si>
  <si>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</si>
  <si>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</si>
  <si>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</si>
  <si>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</si>
  <si>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</si>
  <si>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</si>
  <si>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</si>
  <si>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</si>
  <si>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</si>
  <si>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</si>
  <si>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</si>
  <si>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</si>
  <si>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</si>
  <si>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</si>
  <si>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</si>
  <si>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</si>
  <si>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</si>
  <si>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</si>
  <si>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</si>
  <si>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</si>
  <si>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</si>
  <si>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</si>
  <si>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</si>
  <si>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</si>
  <si>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</si>
  <si>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</si>
  <si>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</si>
  <si>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</si>
  <si>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</si>
  <si>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</si>
  <si>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</si>
  <si>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</si>
  <si>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</si>
  <si>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</si>
  <si>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</si>
  <si>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</si>
  <si>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</si>
  <si>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</si>
  <si>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</si>
  <si>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</si>
  <si>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</si>
  <si>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</si>
  <si>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</si>
  <si>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</si>
  <si>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</si>
  <si>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</si>
  <si>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</si>
  <si>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</si>
  <si>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</si>
  <si>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</si>
  <si>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</si>
  <si>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</si>
  <si>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</si>
  <si>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</si>
  <si>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</si>
  <si>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</si>
  <si>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</si>
  <si>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</si>
  <si>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</si>
  <si>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</si>
  <si>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</si>
  <si>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</si>
  <si>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</si>
  <si>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</si>
  <si>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</si>
  <si>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</si>
  <si>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</si>
  <si>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</si>
  <si>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</si>
  <si>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</si>
  <si>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</si>
  <si>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</si>
  <si>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</si>
  <si>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</si>
  <si>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</si>
  <si>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</si>
  <si>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</si>
  <si>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</si>
  <si>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</si>
  <si>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</si>
  <si>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</si>
  <si>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</si>
  <si>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</si>
  <si>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</si>
  <si>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</si>
  <si>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</si>
  <si>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</si>
  <si>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</si>
  <si>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</si>
  <si>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</si>
  <si>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</si>
  <si>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</si>
  <si>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</si>
  <si>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</si>
  <si>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</si>
  <si>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</si>
  <si>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</si>
  <si>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</si>
  <si>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</si>
  <si>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</si>
  <si>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</si>
  <si>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</si>
  <si>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</si>
  <si>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</si>
  <si>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</si>
  <si>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</si>
  <si>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</si>
  <si>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</si>
  <si>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</si>
  <si>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</si>
  <si>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</si>
  <si>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</si>
  <si>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</si>
  <si>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</si>
  <si>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</si>
  <si>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</si>
  <si>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</si>
  <si>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</si>
  <si>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</si>
  <si>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</si>
  <si>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</si>
  <si>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</si>
  <si>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</si>
  <si>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</si>
  <si>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</si>
  <si>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</si>
  <si>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</si>
  <si>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</si>
  <si>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</si>
  <si>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</si>
  <si>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</si>
  <si>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</si>
  <si>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</si>
  <si>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</si>
  <si>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</si>
  <si>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</si>
  <si>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</si>
  <si>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</si>
  <si>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</si>
  <si>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</si>
  <si>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</si>
  <si>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</si>
  <si>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</si>
  <si>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</si>
  <si>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</si>
  <si>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</si>
  <si>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</si>
  <si>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</si>
  <si>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</si>
  <si>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</si>
  <si>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</si>
  <si>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</si>
  <si>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</si>
  <si>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</si>
  <si>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</si>
  <si>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</si>
  <si>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</si>
  <si>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</si>
  <si>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</si>
  <si>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</si>
  <si>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</si>
  <si>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</si>
  <si>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</si>
  <si>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</si>
  <si>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</si>
  <si>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</si>
  <si>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</si>
  <si>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</si>
  <si>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</si>
  <si>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</si>
  <si>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</si>
  <si>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</si>
  <si>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</si>
  <si>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</si>
  <si>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</si>
  <si>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</si>
  <si>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</si>
  <si>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</si>
  <si>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</si>
  <si>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</si>
  <si>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</si>
  <si>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</si>
  <si>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</si>
  <si>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</si>
  <si>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</si>
  <si>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</si>
  <si>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</si>
  <si>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</si>
  <si>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</si>
  <si>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</si>
  <si>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</si>
  <si>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</si>
  <si>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</si>
  <si>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</si>
  <si>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</si>
  <si>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</si>
  <si>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</si>
  <si>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</si>
  <si>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</si>
  <si>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</si>
  <si>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</si>
  <si>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</si>
  <si>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</si>
  <si>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</si>
  <si>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</si>
  <si>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</si>
  <si>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</si>
  <si>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</si>
  <si>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</si>
  <si>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</si>
  <si>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</si>
  <si>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</si>
  <si>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</si>
  <si>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</si>
  <si>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</si>
  <si>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</si>
  <si>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</si>
  <si>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</si>
  <si>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</si>
  <si>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</si>
  <si>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</si>
  <si>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</si>
  <si>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</si>
  <si>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</si>
  <si>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</si>
  <si>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</si>
  <si>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</si>
  <si>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</si>
  <si>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</si>
  <si>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</si>
  <si>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</si>
  <si>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</si>
  <si>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</si>
  <si>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</si>
  <si>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</si>
  <si>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</si>
  <si>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</si>
  <si>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</si>
  <si>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</si>
  <si>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</si>
  <si>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</si>
  <si>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</si>
  <si>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</si>
  <si>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</si>
  <si>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</si>
  <si>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</si>
  <si>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</si>
  <si>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</si>
  <si>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</si>
  <si>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</si>
  <si>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</si>
  <si>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</si>
  <si>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</si>
  <si>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</si>
  <si>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</si>
  <si>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</si>
  <si>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</si>
  <si>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</si>
  <si>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</si>
  <si>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</si>
  <si>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</si>
  <si>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</si>
  <si>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</si>
  <si>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</si>
  <si>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</si>
  <si>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</si>
  <si>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</si>
  <si>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</si>
  <si>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</si>
  <si>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</si>
  <si>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</si>
  <si>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</si>
  <si>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</si>
  <si>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</si>
  <si>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</si>
  <si>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</si>
  <si>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</si>
  <si>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</si>
  <si>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</si>
  <si>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</si>
  <si>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</si>
  <si>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</si>
  <si>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</si>
  <si>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</si>
  <si>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</si>
  <si>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</si>
  <si>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</si>
  <si>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</si>
  <si>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</si>
  <si>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</si>
  <si>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</si>
  <si>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</si>
  <si>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</si>
  <si>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</si>
  <si>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</si>
  <si>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</si>
  <si>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</si>
  <si>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</si>
  <si>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</si>
  <si>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</si>
  <si>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</si>
  <si>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</si>
  <si>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</si>
  <si>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</si>
  <si>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</si>
  <si>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</si>
  <si>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</si>
  <si>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</si>
  <si>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</si>
  <si>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</si>
  <si>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</si>
  <si>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</si>
  <si>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</si>
  <si>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</si>
  <si>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</si>
  <si>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</si>
  <si>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</si>
  <si>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</si>
  <si>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</si>
  <si>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</si>
  <si>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</si>
  <si>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</si>
  <si>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</si>
  <si>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</si>
  <si>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</si>
  <si>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</si>
  <si>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</si>
  <si>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</si>
  <si>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</si>
  <si>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</si>
  <si>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</si>
  <si>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</si>
  <si>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</si>
  <si>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</si>
  <si>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</si>
  <si>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</si>
  <si>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</si>
  <si>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</si>
  <si>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</si>
  <si>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</si>
  <si>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</si>
  <si>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</si>
  <si>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</si>
  <si>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</si>
  <si>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</si>
  <si>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</si>
  <si>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</si>
  <si>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</si>
  <si>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</si>
  <si>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</si>
  <si>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</si>
  <si>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</si>
  <si>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</si>
  <si>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</si>
  <si>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</si>
  <si>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</si>
  <si>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</si>
  <si>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</si>
  <si>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</si>
  <si>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</si>
  <si>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</si>
  <si>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</si>
  <si>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</si>
  <si>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</si>
  <si>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</si>
  <si>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</si>
  <si>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</si>
  <si>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</si>
  <si>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</si>
  <si>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</si>
  <si>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</si>
  <si>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</si>
  <si>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</si>
  <si>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</si>
  <si>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</si>
  <si>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</si>
  <si>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</si>
  <si>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</si>
  <si>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</si>
  <si>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</si>
  <si>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</si>
  <si>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</si>
  <si>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</si>
  <si>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</si>
  <si>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</si>
  <si>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</si>
  <si>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</si>
  <si>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</si>
  <si>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</si>
  <si>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</si>
  <si>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</si>
  <si>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</si>
  <si>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</si>
  <si>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</si>
  <si>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</si>
  <si>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</si>
  <si>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</si>
  <si>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</si>
  <si>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</si>
  <si>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</si>
  <si>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</si>
  <si>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</si>
  <si>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</si>
  <si>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</si>
  <si>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</si>
  <si>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</si>
  <si>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</si>
  <si>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</si>
  <si>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</si>
  <si>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</si>
  <si>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</si>
  <si>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</si>
  <si>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</si>
  <si>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</si>
  <si>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</si>
  <si>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</si>
  <si>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</si>
  <si>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</si>
  <si>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</si>
  <si>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</si>
  <si>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</si>
  <si>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</si>
  <si>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</si>
  <si>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</si>
  <si>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</si>
  <si>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</si>
  <si>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</si>
  <si>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</si>
  <si>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</si>
  <si>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</si>
  <si>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</si>
  <si>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</si>
  <si>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</si>
  <si>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</si>
  <si>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</si>
  <si>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</si>
  <si>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</si>
  <si>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</si>
  <si>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</si>
  <si>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</si>
  <si>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</si>
  <si>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</si>
  <si>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</si>
  <si>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</si>
  <si>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</si>
  <si>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</si>
  <si>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</si>
  <si>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</si>
  <si>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</si>
  <si>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</si>
  <si>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</si>
  <si>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</si>
  <si>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</si>
  <si>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</si>
  <si>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</si>
  <si>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</si>
  <si>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</si>
  <si>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</si>
  <si>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</si>
  <si>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</si>
  <si>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</si>
  <si>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</si>
  <si>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</si>
  <si>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</si>
  <si>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</si>
  <si>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</si>
  <si>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</si>
  <si>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</si>
  <si>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</si>
  <si>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</si>
  <si>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</si>
  <si>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</si>
  <si>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</si>
  <si>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</si>
  <si>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</si>
  <si>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</si>
  <si>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</si>
  <si>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</si>
  <si>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</si>
  <si>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</si>
  <si>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</si>
  <si>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</si>
  <si>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</si>
  <si>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</si>
  <si>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</si>
  <si>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</si>
  <si>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</si>
  <si>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</si>
  <si>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</si>
  <si>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</si>
  <si>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</si>
  <si>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</si>
  <si>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</si>
  <si>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</si>
  <si>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</si>
  <si>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</si>
  <si>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</si>
  <si>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</si>
  <si>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</si>
  <si>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</si>
  <si>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</si>
  <si>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</si>
  <si>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</si>
  <si>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</si>
  <si>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</si>
  <si>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</si>
  <si>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</si>
  <si>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</si>
  <si>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</si>
  <si>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</si>
  <si>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</si>
  <si>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</si>
  <si>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</si>
  <si>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</si>
  <si>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</si>
  <si>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</si>
  <si>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</si>
  <si>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</si>
  <si>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</si>
  <si>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</si>
  <si>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</si>
  <si>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</si>
  <si>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</si>
  <si>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</si>
  <si>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</si>
  <si>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</si>
  <si>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</si>
  <si>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</si>
  <si>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</si>
  <si>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</si>
  <si>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</si>
  <si>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</si>
  <si>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</si>
  <si>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</si>
  <si>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</si>
  <si>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</si>
  <si>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</si>
  <si>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</si>
  <si>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</si>
  <si>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</si>
  <si>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</si>
  <si>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</si>
  <si>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</si>
  <si>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</si>
  <si>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</si>
  <si>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</si>
  <si>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</si>
  <si>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</si>
  <si>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</si>
  <si>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</si>
  <si>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</si>
  <si>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</si>
  <si>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</si>
  <si>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</si>
  <si>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</si>
  <si>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</si>
  <si>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</si>
  <si>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</si>
  <si>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</si>
  <si>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</si>
  <si>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</si>
  <si>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</si>
  <si>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</si>
  <si>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</si>
  <si>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</si>
  <si>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</si>
  <si>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</si>
  <si>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</si>
  <si>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</si>
  <si>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</si>
  <si>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</si>
  <si>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</si>
  <si>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</si>
  <si>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</si>
  <si>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</si>
  <si>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</si>
  <si>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</si>
  <si>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</si>
  <si>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</si>
  <si>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</si>
  <si>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</si>
  <si>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</si>
  <si>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</si>
  <si>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</si>
  <si>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</si>
  <si>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</si>
  <si>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</si>
  <si>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</si>
  <si>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</si>
  <si>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</si>
  <si>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</si>
  <si>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</si>
  <si>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</si>
  <si>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</si>
  <si>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</si>
  <si>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</si>
  <si>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</si>
  <si>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</si>
  <si>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</si>
  <si>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</si>
  <si>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</si>
  <si>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</si>
  <si>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</si>
  <si>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</si>
  <si>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</si>
  <si>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</si>
  <si>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</si>
  <si>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</si>
  <si>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</si>
  <si>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</si>
  <si>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</si>
  <si>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</si>
  <si>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</si>
  <si>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</si>
  <si>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</si>
  <si>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</si>
  <si>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</si>
  <si>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</si>
  <si>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</si>
  <si>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</si>
  <si>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</si>
  <si>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</si>
  <si>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</si>
  <si>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</si>
  <si>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</si>
  <si>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</si>
  <si>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</si>
  <si>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</si>
  <si>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</si>
  <si>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</si>
  <si>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</si>
  <si>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</si>
  <si>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</si>
  <si>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</si>
  <si>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</si>
  <si>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</si>
  <si>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</si>
  <si>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</si>
  <si>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</si>
  <si>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</si>
  <si>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</si>
  <si>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</si>
  <si>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</si>
  <si>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</si>
  <si>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</si>
  <si>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</si>
  <si>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</si>
  <si>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</si>
  <si>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</si>
  <si>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</si>
  <si>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</si>
  <si>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</si>
  <si>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</si>
  <si>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</si>
  <si>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</si>
  <si>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</si>
  <si>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</si>
  <si>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</si>
  <si>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</si>
  <si>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</si>
  <si>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</si>
  <si>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</si>
  <si>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</si>
  <si>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</si>
  <si>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</si>
  <si>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</si>
  <si>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</si>
  <si>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</si>
  <si>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</si>
  <si>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</si>
  <si>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</si>
  <si>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</si>
  <si>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</si>
  <si>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</si>
  <si>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</si>
  <si>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</si>
  <si>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</si>
  <si>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</si>
  <si>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</si>
  <si>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</si>
  <si>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</si>
  <si>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</si>
  <si>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</si>
  <si>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</si>
  <si>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</si>
  <si>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</si>
  <si>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</si>
  <si>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</si>
  <si>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</si>
  <si>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</si>
  <si>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</si>
  <si>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</si>
  <si>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</si>
  <si>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</si>
  <si>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</si>
  <si>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</si>
  <si>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</si>
  <si>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</si>
  <si>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</si>
  <si>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</si>
  <si>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</si>
  <si>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</si>
  <si>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</si>
  <si>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</si>
  <si>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</si>
  <si>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</si>
  <si>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</si>
  <si>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</si>
  <si>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</si>
  <si>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</si>
  <si>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</si>
  <si>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</si>
  <si>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</si>
  <si>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</si>
  <si>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</si>
  <si>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</si>
  <si>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</si>
  <si>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</si>
  <si>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</si>
  <si>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</si>
  <si>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</si>
  <si>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</si>
  <si>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</si>
  <si>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</si>
  <si>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</si>
  <si>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</si>
  <si>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</si>
  <si>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</si>
  <si>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</si>
  <si>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</si>
  <si>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</si>
  <si>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</si>
  <si>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</si>
  <si>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</si>
  <si>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</si>
  <si>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</si>
  <si>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</si>
  <si>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</si>
  <si>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</si>
  <si>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</si>
  <si>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</si>
  <si>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</si>
  <si>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</si>
  <si>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</si>
  <si>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</si>
  <si>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</si>
  <si>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</si>
  <si>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</si>
  <si>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</si>
  <si>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</si>
  <si>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</si>
  <si>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</si>
  <si>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</si>
  <si>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</si>
  <si>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</si>
  <si>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</si>
  <si>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</si>
  <si>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</si>
  <si>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</si>
  <si>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</si>
  <si>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</si>
  <si>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</si>
  <si>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</si>
  <si>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</si>
  <si>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</si>
  <si>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</si>
  <si>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</si>
  <si>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</si>
  <si>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</si>
  <si>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</si>
  <si>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</si>
  <si>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</si>
  <si>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</si>
  <si>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</si>
  <si>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</si>
  <si>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</si>
  <si>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</si>
  <si>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</si>
  <si>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</si>
  <si>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</si>
  <si>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</si>
  <si>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</si>
  <si>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</si>
  <si>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</si>
  <si>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</si>
  <si>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</si>
  <si>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</si>
  <si>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</si>
  <si>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</si>
  <si>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</si>
  <si>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</si>
  <si>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</si>
  <si>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</si>
  <si>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</si>
  <si>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</si>
  <si>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</si>
  <si>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</si>
  <si>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</si>
  <si>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</si>
  <si>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</si>
  <si>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</si>
  <si>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</si>
  <si>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</si>
  <si>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</si>
  <si>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</si>
  <si>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</si>
  <si>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</si>
  <si>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</si>
  <si>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</si>
  <si>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</si>
  <si>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</si>
  <si>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</si>
  <si>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</si>
  <si>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</si>
  <si>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</si>
  <si>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</si>
  <si>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</si>
  <si>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</si>
  <si>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</si>
  <si>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</si>
  <si>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</si>
  <si>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</si>
  <si>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</si>
  <si>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</si>
  <si>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</si>
  <si>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</si>
  <si>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</si>
  <si>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</si>
  <si>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</si>
  <si>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</si>
  <si>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</si>
  <si>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</si>
  <si>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</si>
  <si>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</si>
  <si>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</si>
  <si>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</si>
  <si>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</si>
  <si>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</si>
  <si>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</si>
  <si>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</si>
  <si>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</si>
  <si>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</si>
  <si>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</si>
  <si>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</si>
  <si>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</si>
  <si>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</si>
  <si>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</si>
  <si>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</si>
  <si>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</si>
  <si>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</si>
  <si>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</si>
  <si>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</si>
  <si>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</si>
  <si>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</si>
  <si>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</si>
  <si>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</si>
  <si>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</si>
  <si>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</si>
  <si>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</si>
  <si>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</si>
  <si>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</si>
  <si>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</si>
  <si>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</si>
  <si>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</si>
  <si>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</si>
  <si>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</si>
  <si>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</si>
  <si>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</si>
  <si>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</si>
  <si>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</si>
  <si>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</si>
  <si>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</si>
  <si>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</si>
  <si>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</si>
  <si>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</si>
  <si>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</si>
  <si>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</si>
  <si>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</si>
  <si>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</si>
  <si>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</si>
  <si>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</si>
  <si>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</si>
  <si>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</si>
  <si>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</si>
  <si>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</si>
  <si>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</si>
  <si>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</si>
  <si>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</si>
  <si>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</si>
  <si>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</si>
  <si>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</si>
  <si>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</si>
  <si>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</si>
  <si>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</si>
  <si>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</si>
  <si>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</si>
  <si>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</si>
  <si>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</si>
  <si>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</si>
  <si>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</si>
  <si>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</si>
  <si>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</si>
  <si>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</si>
  <si>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</si>
  <si>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</si>
  <si>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</si>
  <si>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</si>
  <si>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</si>
  <si>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</si>
  <si>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</si>
  <si>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</si>
  <si>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</si>
  <si>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</si>
  <si>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</si>
  <si>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</si>
  <si>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</si>
  <si>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</si>
  <si>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</si>
  <si>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</si>
  <si>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</si>
  <si>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</si>
  <si>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</si>
  <si>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</si>
  <si>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</si>
  <si>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</si>
  <si>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</si>
  <si>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</si>
  <si>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</si>
  <si>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</si>
  <si>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</si>
  <si>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</si>
  <si>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</si>
  <si>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</si>
  <si>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</si>
  <si>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</si>
  <si>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</si>
  <si>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</si>
  <si>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</si>
  <si>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</si>
  <si>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</si>
  <si>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</si>
  <si>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</si>
  <si>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</si>
  <si>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</si>
  <si>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</si>
  <si>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</si>
  <si>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</si>
  <si>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</si>
  <si>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</si>
  <si>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</si>
  <si>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</si>
  <si>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</si>
  <si>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</si>
  <si>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</si>
  <si>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</si>
  <si>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</si>
  <si>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</si>
  <si>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</si>
  <si>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</si>
  <si>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</si>
  <si>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</si>
  <si>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</si>
  <si>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</si>
  <si>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</si>
  <si>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</si>
  <si>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</si>
  <si>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</si>
  <si>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</si>
  <si>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</si>
  <si>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</si>
  <si>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</si>
  <si>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</si>
  <si>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</si>
  <si>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</si>
  <si>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</si>
  <si>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</si>
  <si>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</si>
  <si>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</si>
  <si>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</si>
  <si>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</si>
  <si>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</si>
  <si>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</si>
  <si>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</si>
  <si>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</si>
  <si>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</si>
  <si>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</si>
  <si>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</si>
  <si>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</si>
  <si>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</si>
  <si>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</si>
  <si>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</si>
  <si>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</si>
  <si>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</si>
  <si>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</si>
  <si>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</si>
  <si>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</si>
  <si>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</si>
  <si>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</si>
  <si>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</si>
  <si>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</si>
  <si>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</si>
  <si>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</si>
  <si>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</si>
  <si>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</si>
  <si>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</si>
  <si>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</si>
  <si>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</si>
  <si>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</si>
  <si>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</si>
  <si>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</si>
  <si>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</si>
  <si>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</si>
  <si>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</si>
  <si>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</si>
  <si>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</si>
  <si>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</si>
  <si>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</si>
  <si>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</si>
  <si>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</si>
  <si>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</si>
  <si>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</si>
  <si>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</si>
  <si>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</si>
  <si>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</si>
  <si>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</si>
  <si>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</si>
  <si>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</si>
  <si>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</si>
  <si>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</si>
  <si>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</si>
  <si>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</si>
  <si>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</si>
  <si>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</si>
  <si>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</si>
  <si>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</si>
  <si>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</si>
  <si>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</si>
  <si>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</si>
  <si>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</si>
  <si>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</si>
  <si>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</si>
  <si>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</si>
  <si>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</si>
  <si>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</si>
  <si>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</si>
  <si>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</si>
  <si>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</si>
  <si>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</si>
  <si>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</si>
  <si>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</si>
  <si>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</si>
  <si>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</si>
  <si>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</si>
  <si>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</si>
  <si>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</si>
  <si>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</si>
  <si>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</si>
  <si>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</si>
  <si>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</si>
  <si>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</si>
  <si>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</si>
  <si>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</si>
  <si>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</si>
  <si>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</si>
  <si>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</si>
  <si>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</si>
  <si>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</si>
  <si>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</si>
  <si>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</si>
  <si>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</si>
  <si>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</si>
  <si>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</si>
  <si>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</si>
  <si>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</si>
  <si>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</si>
  <si>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</si>
  <si>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</si>
  <si>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</si>
  <si>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</si>
  <si>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</si>
  <si>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</si>
  <si>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</si>
  <si>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</si>
  <si>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</si>
  <si>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</si>
  <si>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</si>
  <si>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</si>
  <si>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</si>
  <si>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</si>
  <si>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</si>
  <si>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</si>
  <si>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</si>
  <si>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</si>
  <si>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</si>
  <si>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</si>
  <si>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</si>
  <si>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</si>
  <si>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</si>
  <si>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</si>
  <si>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</si>
  <si>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</si>
  <si>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</si>
  <si>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</si>
  <si>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</si>
  <si>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</si>
  <si>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</si>
  <si>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</si>
  <si>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</si>
  <si>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</si>
  <si>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</si>
  <si>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</si>
  <si>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</si>
  <si>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</si>
  <si>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</si>
  <si>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</si>
  <si>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</si>
  <si>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</si>
  <si>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</si>
  <si>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</si>
  <si>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</si>
  <si>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</si>
  <si>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</si>
  <si>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</si>
  <si>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</si>
  <si>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</si>
  <si>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</si>
  <si>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</si>
  <si>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</si>
  <si>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</si>
  <si>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</si>
  <si>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</si>
  <si>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</si>
  <si>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</si>
  <si>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</si>
  <si>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</si>
  <si>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</si>
  <si>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</si>
  <si>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</si>
  <si>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</si>
  <si>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</si>
  <si>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</si>
  <si>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</si>
  <si>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</si>
  <si>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</si>
  <si>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</si>
  <si>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</si>
  <si>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</si>
  <si>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</si>
  <si>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</si>
  <si>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</si>
  <si>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</si>
  <si>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</si>
  <si>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</si>
  <si>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</si>
  <si>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</si>
  <si>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</si>
  <si>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</si>
  <si>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</si>
  <si>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</si>
  <si>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</si>
  <si>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</si>
  <si>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</si>
  <si>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</si>
  <si>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</si>
  <si>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</si>
  <si>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</si>
  <si>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</si>
  <si>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</si>
  <si>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</si>
  <si>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</si>
  <si>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</si>
  <si>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</si>
  <si>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</si>
  <si>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</si>
  <si>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</si>
  <si>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</si>
  <si>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</si>
  <si>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</si>
  <si>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</si>
  <si>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</si>
  <si>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</si>
  <si>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</si>
  <si>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</si>
  <si>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</si>
  <si>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</si>
  <si>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</si>
  <si>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</si>
  <si>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</si>
  <si>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</si>
  <si>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</si>
  <si>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</si>
  <si>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</si>
  <si>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</si>
  <si>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</si>
  <si>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</si>
  <si>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</si>
  <si>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</si>
  <si>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</si>
  <si>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</si>
  <si>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</si>
  <si>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</si>
  <si>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</si>
  <si>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</si>
  <si>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</si>
  <si>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</si>
  <si>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</si>
  <si>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</si>
  <si>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</si>
  <si>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</si>
  <si>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</si>
  <si>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</si>
  <si>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</si>
  <si>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</si>
  <si>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</si>
  <si>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</si>
  <si>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</si>
  <si>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</si>
  <si>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</si>
  <si>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</si>
  <si>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</si>
  <si>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</si>
  <si>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</si>
  <si>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</si>
  <si>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</si>
  <si>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</si>
  <si>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</si>
  <si>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</si>
  <si>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</si>
  <si>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</si>
  <si>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</si>
  <si>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</si>
  <si>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</si>
  <si>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</si>
  <si>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</si>
  <si>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</si>
  <si>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</si>
  <si>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</si>
  <si>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</si>
  <si>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</si>
  <si>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</si>
  <si>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</si>
  <si>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</si>
  <si>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</si>
  <si>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</si>
  <si>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</si>
  <si>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</si>
  <si>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</si>
  <si>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</si>
  <si>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</si>
  <si>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</si>
  <si>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</si>
  <si>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</si>
  <si>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</si>
  <si>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</si>
  <si>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</si>
  <si>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</si>
  <si>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</si>
  <si>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</si>
  <si>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</si>
  <si>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</si>
  <si>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</si>
  <si>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</si>
  <si>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</si>
  <si>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</si>
  <si>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</si>
  <si>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</si>
  <si>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</si>
  <si>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</si>
  <si>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</si>
  <si>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</si>
  <si>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</si>
  <si>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</si>
  <si>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</si>
  <si>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</si>
  <si>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</si>
  <si>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</si>
  <si>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</si>
  <si>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</si>
  <si>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</si>
  <si>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</si>
  <si>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</si>
  <si>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</si>
  <si>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</si>
  <si>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</si>
  <si>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</si>
  <si>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</si>
  <si>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</si>
  <si>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</si>
  <si>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</si>
  <si>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</si>
  <si>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</si>
  <si>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</si>
  <si>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</si>
  <si>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</si>
  <si>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</si>
  <si>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</si>
  <si>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</si>
  <si>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</si>
  <si>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</si>
  <si>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</si>
  <si>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</si>
  <si>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</si>
  <si>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</si>
  <si>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</si>
  <si>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</si>
  <si>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</si>
  <si>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</si>
  <si>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</si>
  <si>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</si>
  <si>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</si>
  <si>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</si>
  <si>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</si>
  <si>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</si>
  <si>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</si>
  <si>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</si>
  <si>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</si>
  <si>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</si>
  <si>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</si>
  <si>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</si>
  <si>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</si>
  <si>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</si>
  <si>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</si>
  <si>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</si>
  <si>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</si>
  <si>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</si>
  <si>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</si>
  <si>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</si>
  <si>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</si>
  <si>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</si>
  <si>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</si>
  <si>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</si>
  <si>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</si>
  <si>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</si>
  <si>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</si>
  <si>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</si>
  <si>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</si>
  <si>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</si>
  <si>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</si>
  <si>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</si>
  <si>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</si>
  <si>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</si>
  <si>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</si>
  <si>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</si>
  <si>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</si>
  <si>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</si>
  <si>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</si>
  <si>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</si>
  <si>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</si>
  <si>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</si>
  <si>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</si>
  <si>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</si>
  <si>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</si>
  <si>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</si>
  <si>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</si>
  <si>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</si>
  <si>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</si>
  <si>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</si>
  <si>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</si>
  <si>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</si>
  <si>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</si>
  <si>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</si>
  <si>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</si>
  <si>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</si>
  <si>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</si>
  <si>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</si>
  <si>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</si>
  <si>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</si>
  <si>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</si>
  <si>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</si>
  <si>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</si>
  <si>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</si>
  <si>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</si>
  <si>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</si>
  <si>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</si>
  <si>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</si>
  <si>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</si>
  <si>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</si>
  <si>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</si>
  <si>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</si>
  <si>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</si>
  <si>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</si>
  <si>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</si>
  <si>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</si>
  <si>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</si>
  <si>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</si>
  <si>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</si>
  <si>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</si>
  <si>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</si>
  <si>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</si>
  <si>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</si>
  <si>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</si>
  <si>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</si>
  <si>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</si>
  <si>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</si>
  <si>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</si>
  <si>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</si>
  <si>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</si>
  <si>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</si>
  <si>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</si>
  <si>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</si>
  <si>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</si>
  <si>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</si>
  <si>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</si>
  <si>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</si>
  <si>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</si>
  <si>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</si>
  <si>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</si>
  <si>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</si>
  <si>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</si>
  <si>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</si>
  <si>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</si>
  <si>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</si>
  <si>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</si>
  <si>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</si>
  <si>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</si>
  <si>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</si>
  <si>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</si>
  <si>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</si>
  <si>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</si>
  <si>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</si>
  <si>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</si>
  <si>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</si>
  <si>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</si>
  <si>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</si>
  <si>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</si>
  <si>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</si>
  <si>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</si>
  <si>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</si>
  <si>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</si>
  <si>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</si>
  <si>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</si>
  <si>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</si>
  <si>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</si>
  <si>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</si>
  <si>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</si>
  <si>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</si>
  <si>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</si>
  <si>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</si>
  <si>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</si>
  <si>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</si>
  <si>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</si>
  <si>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</si>
  <si>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</si>
  <si>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</si>
  <si>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</si>
  <si>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</si>
  <si>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</si>
  <si>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</si>
  <si>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</si>
  <si>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</si>
  <si>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</si>
  <si>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</si>
  <si>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</si>
  <si>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</si>
  <si>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</si>
  <si>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</si>
  <si>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</si>
  <si>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</si>
  <si>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</si>
  <si>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</si>
  <si>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</si>
  <si>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</si>
  <si>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</si>
  <si>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</si>
  <si>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</si>
  <si>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</si>
  <si>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</si>
  <si>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</si>
  <si>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</si>
  <si>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</si>
  <si>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</si>
  <si>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</si>
  <si>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</si>
  <si>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</si>
  <si>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</si>
  <si>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</si>
  <si>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</si>
  <si>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</si>
  <si>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</si>
  <si>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</si>
  <si>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</si>
  <si>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</si>
  <si>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</si>
  <si>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</si>
  <si>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</si>
  <si>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</si>
  <si>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</si>
  <si>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</si>
  <si>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</si>
  <si>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</si>
  <si>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</si>
  <si>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</si>
  <si>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</si>
  <si>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</si>
  <si>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</si>
  <si>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</si>
  <si>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</si>
  <si>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</si>
  <si>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</si>
  <si>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</si>
  <si>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</si>
  <si>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</si>
  <si>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</si>
  <si>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</si>
  <si>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</si>
  <si>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</si>
  <si>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</si>
  <si>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</si>
  <si>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</si>
  <si>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</si>
  <si>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</si>
  <si>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</si>
  <si>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</si>
  <si>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</si>
  <si>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</si>
  <si>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</si>
  <si>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</si>
  <si>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</si>
  <si>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</si>
  <si>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</si>
  <si>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</si>
  <si>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</si>
  <si>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</si>
  <si>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</si>
  <si>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</si>
  <si>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</si>
  <si>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</si>
  <si>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</si>
  <si>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</si>
  <si>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</si>
  <si>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</si>
  <si>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</si>
  <si>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</si>
  <si>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</si>
  <si>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</si>
  <si>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</si>
  <si>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</si>
  <si>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</si>
  <si>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</si>
  <si>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</si>
  <si>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</si>
  <si>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</si>
  <si>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</si>
  <si>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</si>
  <si>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</si>
  <si>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</si>
  <si>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</si>
  <si>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</si>
  <si>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</si>
  <si>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</si>
  <si>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</si>
  <si>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</si>
  <si>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</si>
  <si>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</si>
  <si>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</si>
  <si>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</si>
  <si>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</si>
  <si>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</si>
  <si>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</si>
  <si>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</si>
  <si>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</si>
  <si>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</si>
  <si>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</si>
  <si>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</si>
  <si>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</si>
  <si>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</si>
  <si>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</si>
  <si>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</si>
  <si>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</si>
  <si>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</si>
  <si>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</si>
  <si>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</si>
  <si>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</si>
  <si>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</si>
  <si>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</si>
  <si>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</si>
  <si>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</si>
  <si>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</si>
  <si>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</si>
  <si>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</si>
  <si>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</si>
  <si>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</si>
  <si>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</si>
  <si>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</si>
  <si>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</si>
  <si>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</si>
  <si>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</si>
  <si>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</si>
  <si>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</si>
  <si>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</si>
  <si>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</si>
  <si>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</si>
  <si>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</si>
  <si>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</si>
  <si>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</si>
  <si>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</si>
  <si>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</si>
  <si>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</si>
  <si>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</si>
  <si>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</si>
  <si>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</si>
  <si>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</si>
  <si>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</si>
  <si>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</si>
  <si>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</si>
  <si>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</si>
  <si>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</si>
  <si>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</si>
  <si>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</si>
  <si>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</si>
  <si>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</si>
  <si>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</si>
  <si>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</si>
  <si>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</si>
  <si>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</si>
  <si>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</si>
  <si>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</si>
  <si>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</si>
  <si>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</si>
  <si>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</si>
  <si>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</si>
  <si>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</si>
  <si>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</si>
  <si>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</si>
  <si>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</si>
  <si>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</si>
  <si>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</si>
  <si>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</si>
  <si>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</si>
  <si>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</si>
  <si>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</si>
  <si>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</si>
  <si>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</si>
  <si>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</si>
  <si>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</si>
  <si>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</si>
  <si>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</si>
  <si>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</si>
  <si>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</si>
  <si>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</si>
  <si>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</si>
  <si>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</si>
  <si>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</si>
  <si>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</si>
  <si>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</si>
  <si>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</si>
  <si>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</si>
  <si>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</si>
  <si>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</si>
  <si>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</si>
  <si>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</si>
  <si>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</si>
  <si>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</si>
  <si>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</si>
  <si>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</si>
  <si>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</si>
  <si>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</si>
  <si>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</si>
  <si>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</si>
  <si>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</si>
  <si>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</si>
  <si>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</si>
  <si>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</si>
  <si>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</si>
  <si>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</si>
  <si>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</si>
  <si>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</si>
  <si>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</si>
  <si>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</si>
  <si>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</si>
  <si>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</si>
  <si>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</si>
  <si>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</si>
  <si>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</si>
  <si>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</si>
  <si>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</si>
  <si>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</si>
  <si>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</si>
  <si>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</si>
  <si>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</si>
  <si>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</si>
  <si>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</si>
  <si>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</si>
  <si>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</si>
  <si>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</si>
  <si>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</si>
  <si>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</si>
  <si>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</si>
  <si>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</si>
  <si>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</si>
  <si>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</si>
  <si>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</si>
  <si>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</si>
  <si>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</si>
  <si>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</si>
  <si>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</si>
  <si>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</si>
  <si>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</si>
  <si>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</si>
  <si>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</si>
  <si>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</si>
  <si>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</si>
  <si>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</si>
  <si>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</si>
  <si>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</si>
  <si>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</si>
  <si>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</si>
  <si>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</si>
  <si>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</si>
  <si>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</si>
  <si>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</si>
  <si>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</si>
  <si>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</si>
  <si>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</si>
  <si>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</si>
  <si>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</si>
  <si>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</si>
  <si>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</si>
  <si>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</si>
  <si>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</si>
  <si>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</si>
  <si>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</si>
  <si>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</si>
  <si>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</si>
  <si>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</si>
  <si>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</si>
  <si>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</si>
  <si>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</si>
  <si>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</si>
  <si>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</si>
  <si>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</si>
  <si>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</si>
  <si>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</si>
  <si>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</si>
  <si>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</si>
  <si>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</si>
  <si>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</si>
  <si>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</si>
  <si>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</si>
  <si>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</si>
  <si>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</si>
  <si>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</si>
  <si>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</si>
  <si>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</si>
  <si>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</si>
  <si>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</si>
  <si>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</si>
  <si>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</si>
  <si>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</si>
  <si>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</si>
  <si>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</si>
  <si>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</si>
  <si>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</si>
  <si>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</si>
  <si>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</si>
  <si>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</si>
  <si>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</si>
  <si>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</si>
  <si>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</si>
  <si>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</si>
  <si>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</si>
  <si>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</si>
  <si>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</si>
  <si>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</si>
  <si>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</si>
  <si>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</si>
  <si>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</si>
  <si>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</si>
  <si>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</si>
  <si>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</si>
  <si>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</si>
  <si>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</si>
  <si>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</si>
  <si>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</si>
  <si>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</si>
  <si>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</si>
  <si>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</si>
  <si>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</si>
  <si>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</si>
  <si>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</si>
  <si>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</si>
  <si>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</si>
  <si>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</si>
  <si>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</si>
  <si>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</si>
  <si>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</si>
  <si>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</si>
  <si>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</si>
  <si>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</si>
  <si>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</si>
  <si>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</si>
  <si>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</si>
  <si>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</si>
  <si>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</si>
  <si>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</si>
  <si>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</si>
  <si>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</si>
  <si>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</si>
  <si>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</si>
  <si>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</si>
  <si>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</si>
  <si>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</si>
  <si>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</si>
  <si>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</si>
  <si>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</si>
  <si>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</si>
  <si>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</si>
  <si>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</si>
  <si>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</si>
  <si>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</si>
  <si>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</si>
  <si>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</si>
  <si>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</si>
  <si>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</si>
  <si>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</si>
  <si>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</si>
  <si>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</si>
  <si>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</si>
  <si>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</si>
  <si>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</si>
  <si>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</si>
  <si>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</si>
  <si>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</si>
  <si>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</si>
  <si>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</si>
  <si>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</si>
  <si>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</si>
  <si>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</si>
  <si>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</si>
  <si>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</si>
  <si>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</si>
  <si>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</si>
  <si>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</si>
  <si>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</si>
  <si>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</si>
  <si>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</si>
  <si>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</si>
  <si>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</si>
  <si>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</si>
  <si>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</si>
  <si>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</si>
  <si>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</si>
  <si>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</si>
  <si>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</si>
  <si>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</si>
  <si>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</si>
  <si>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</si>
  <si>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</si>
  <si>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</si>
  <si>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</si>
  <si>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</si>
  <si>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</si>
  <si>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</si>
  <si>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</si>
  <si>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</si>
  <si>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</si>
  <si>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</si>
  <si>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</si>
  <si>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</si>
  <si>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</si>
  <si>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</si>
  <si>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</si>
  <si>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</si>
  <si>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</si>
  <si>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</si>
  <si>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</si>
  <si>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</si>
  <si>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</si>
  <si>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</si>
  <si>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</si>
  <si>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</si>
  <si>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</si>
  <si>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</si>
  <si>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</si>
  <si>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</si>
  <si>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</si>
  <si>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</si>
  <si>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</si>
  <si>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</si>
  <si>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</si>
  <si>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</si>
  <si>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</si>
  <si>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</si>
  <si>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</si>
  <si>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</si>
  <si>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</si>
  <si>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</si>
  <si>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</si>
  <si>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</si>
  <si>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</si>
  <si>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</si>
  <si>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</si>
  <si>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</si>
  <si>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</si>
  <si>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</si>
  <si>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</si>
  <si>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</si>
  <si>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</si>
  <si>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</si>
  <si>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</si>
  <si>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</si>
  <si>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</si>
  <si>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</si>
  <si>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</si>
  <si>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</si>
  <si>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</si>
  <si>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</si>
  <si>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</si>
  <si>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</si>
  <si>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</si>
  <si>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</si>
  <si>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</si>
  <si>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</si>
  <si>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</si>
  <si>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</si>
  <si>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</si>
  <si>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</si>
  <si>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</si>
  <si>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</si>
  <si>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</si>
  <si>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</si>
  <si>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</si>
  <si>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</si>
  <si>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</si>
  <si>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</si>
  <si>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</si>
  <si>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</si>
  <si>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</si>
  <si>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</si>
  <si>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</si>
  <si>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</si>
  <si>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</si>
  <si>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</si>
  <si>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</si>
  <si>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</si>
  <si>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</si>
  <si>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</si>
  <si>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</si>
  <si>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</si>
  <si>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</si>
  <si>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</si>
  <si>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</si>
  <si>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</si>
  <si>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</si>
  <si>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</si>
  <si>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</si>
  <si>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</si>
  <si>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</si>
  <si>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</si>
  <si>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</si>
  <si>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</si>
  <si>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</si>
  <si>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</si>
  <si>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</si>
  <si>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</si>
  <si>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</si>
  <si>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</si>
  <si>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</si>
  <si>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</si>
  <si>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</si>
  <si>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</si>
  <si>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</si>
  <si>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</si>
  <si>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</si>
  <si>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</si>
  <si>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</si>
  <si>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</si>
  <si>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</si>
  <si>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</si>
  <si>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</si>
  <si>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</si>
  <si>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</si>
  <si>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</si>
  <si>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</si>
  <si>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</si>
  <si>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</si>
  <si>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</si>
  <si>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</si>
  <si>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</si>
  <si>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</si>
  <si>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</si>
  <si>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</si>
  <si>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</si>
  <si>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</si>
  <si>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</si>
  <si>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</si>
  <si>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</si>
  <si>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</si>
  <si>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</si>
  <si>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</si>
  <si>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</si>
  <si>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</si>
  <si>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</si>
  <si>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</si>
  <si>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</si>
  <si>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</si>
  <si>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</si>
  <si>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</si>
  <si>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</si>
  <si>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</si>
  <si>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</si>
  <si>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</si>
  <si>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</si>
  <si>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</si>
  <si>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</si>
  <si>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</si>
  <si>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</si>
  <si>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</si>
  <si>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</si>
  <si>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</si>
  <si>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</si>
  <si>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</si>
  <si>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</si>
  <si>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</si>
  <si>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</si>
  <si>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</si>
  <si>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</si>
  <si>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</si>
  <si>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</si>
  <si>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</si>
  <si>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</si>
  <si>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</si>
  <si>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</si>
  <si>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</si>
  <si>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</si>
  <si>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</si>
  <si>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</si>
  <si>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</si>
  <si>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</si>
  <si>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</si>
  <si>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</si>
  <si>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</si>
  <si>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</si>
  <si>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</si>
  <si>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</si>
  <si>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</si>
  <si>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</si>
  <si>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</si>
  <si>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</si>
  <si>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</si>
  <si>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</si>
  <si>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</si>
  <si>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</si>
  <si>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</si>
  <si>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</si>
  <si>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</si>
  <si>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</si>
  <si>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</si>
  <si>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</si>
  <si>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</si>
  <si>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</si>
  <si>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</si>
  <si>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</si>
  <si>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</si>
  <si>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</si>
  <si>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</si>
  <si>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</si>
  <si>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</si>
  <si>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</si>
  <si>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</si>
  <si>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</si>
  <si>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</si>
  <si>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</si>
  <si>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</si>
  <si>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</si>
  <si>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</si>
  <si>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</si>
  <si>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</si>
  <si>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</si>
  <si>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</si>
  <si>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</si>
  <si>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</si>
  <si>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</si>
  <si>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</si>
  <si>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</si>
  <si>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</si>
  <si>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</si>
  <si>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</si>
  <si>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</si>
  <si>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</si>
  <si>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</si>
  <si>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</si>
  <si>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</si>
  <si>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</si>
  <si>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</si>
  <si>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</si>
  <si>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</si>
  <si>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</si>
  <si>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</si>
  <si>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</si>
  <si>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</si>
  <si>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</si>
  <si>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</si>
  <si>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</si>
  <si>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</si>
  <si>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</si>
  <si>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</si>
  <si>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</si>
  <si>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</si>
  <si>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</si>
  <si>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</si>
  <si>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</si>
  <si>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</si>
  <si>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</si>
  <si>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</si>
  <si>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</si>
  <si>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</si>
  <si>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</si>
  <si>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</si>
  <si>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</si>
  <si>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</si>
  <si>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</si>
  <si>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</si>
  <si>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</si>
  <si>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</si>
  <si>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</si>
  <si>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</si>
  <si>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</si>
  <si>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</si>
  <si>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</si>
  <si>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</si>
  <si>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</si>
  <si>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</si>
  <si>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</si>
  <si>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</si>
  <si>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</si>
  <si>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</si>
  <si>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</si>
  <si>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</si>
  <si>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</si>
  <si>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</si>
  <si>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</si>
  <si>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</si>
  <si>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</si>
  <si>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</si>
  <si>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</si>
  <si>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</si>
  <si>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</si>
  <si>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</si>
  <si>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</si>
  <si>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</si>
  <si>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</si>
  <si>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</si>
  <si>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</si>
  <si>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</si>
  <si>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</si>
  <si>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</si>
  <si>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</si>
  <si>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</si>
  <si>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</si>
  <si>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</si>
  <si>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</si>
  <si>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</si>
  <si>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</si>
  <si>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</si>
  <si>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</si>
  <si>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</si>
  <si>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</si>
  <si>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</si>
  <si>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</si>
  <si>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</si>
  <si>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</si>
  <si>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</si>
  <si>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</si>
  <si>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</si>
  <si>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</si>
  <si>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</si>
  <si>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</si>
  <si>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</si>
  <si>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</si>
  <si>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</si>
  <si>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</si>
  <si>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</si>
  <si>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</si>
  <si>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</si>
  <si>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</si>
  <si>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</si>
  <si>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</si>
  <si>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</si>
  <si>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</si>
  <si>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</si>
  <si>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</si>
  <si>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</si>
  <si>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</si>
  <si>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</si>
  <si>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</si>
  <si>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</si>
  <si>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</si>
  <si>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</si>
  <si>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</si>
  <si>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</si>
  <si>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</si>
  <si>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</si>
  <si>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</si>
  <si>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</si>
  <si>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</si>
  <si>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</si>
  <si>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</si>
  <si>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</si>
  <si>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</si>
  <si>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</si>
  <si>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</si>
  <si>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</si>
  <si>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</si>
  <si>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</si>
  <si>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</si>
  <si>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</si>
  <si>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</si>
  <si>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</si>
  <si>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</si>
  <si>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</si>
  <si>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</si>
  <si>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</si>
  <si>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</si>
  <si>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</si>
  <si>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</si>
  <si>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</si>
  <si>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</si>
  <si>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</si>
  <si>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</si>
  <si>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</si>
  <si>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</si>
  <si>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</si>
  <si>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</si>
  <si>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</si>
  <si>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</si>
  <si>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</si>
  <si>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</si>
  <si>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</si>
  <si>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</si>
  <si>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</si>
  <si>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</si>
  <si>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</si>
  <si>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</si>
  <si>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</si>
  <si>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</si>
  <si>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</si>
  <si>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</si>
  <si>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</si>
  <si>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</si>
  <si>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</si>
  <si>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</si>
  <si>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</si>
  <si>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</si>
  <si>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</si>
  <si>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</si>
  <si>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</si>
  <si>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</si>
  <si>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</si>
  <si>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</si>
  <si>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</si>
  <si>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</si>
  <si>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</si>
  <si>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</si>
  <si>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</si>
  <si>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</si>
  <si>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</si>
  <si>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</si>
  <si>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</si>
  <si>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</si>
  <si>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</si>
  <si>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</si>
  <si>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</si>
  <si>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</si>
  <si>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</si>
  <si>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</si>
  <si>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</si>
  <si>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</si>
  <si>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</si>
  <si>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</si>
  <si>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</si>
  <si>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</si>
  <si>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</si>
  <si>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</si>
  <si>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</si>
  <si>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</si>
  <si>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</si>
  <si>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</si>
  <si>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</si>
  <si>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</si>
  <si>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</si>
  <si>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</si>
  <si>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</si>
  <si>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</si>
  <si>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</si>
  <si>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</si>
  <si>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</si>
  <si>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</si>
  <si>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</si>
  <si>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</si>
  <si>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</si>
  <si>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</si>
  <si>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</si>
  <si>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</si>
  <si>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</si>
  <si>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</si>
  <si>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</si>
  <si>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</si>
  <si>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</si>
  <si>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</si>
  <si>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</si>
  <si>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</si>
  <si>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</si>
  <si>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</si>
  <si>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</si>
  <si>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</si>
  <si>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</si>
  <si>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</si>
  <si>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</si>
  <si>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</si>
  <si>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</si>
  <si>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</si>
  <si>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</si>
  <si>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</si>
  <si>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</si>
  <si>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</si>
  <si>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</si>
  <si>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</si>
  <si>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</si>
  <si>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</si>
  <si>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</si>
  <si>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</si>
  <si>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</si>
  <si>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</si>
  <si>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</si>
  <si>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</si>
  <si>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</si>
  <si>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</si>
  <si>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</si>
  <si>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</si>
  <si>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</si>
  <si>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</si>
  <si>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</si>
  <si>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</si>
  <si>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</si>
  <si>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</si>
  <si>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</si>
  <si>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</si>
  <si>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</si>
  <si>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</si>
  <si>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</si>
  <si>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</si>
  <si>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</si>
  <si>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</si>
  <si>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</si>
  <si>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</si>
  <si>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</si>
  <si>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</si>
  <si>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</si>
  <si>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</si>
  <si>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</si>
  <si>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</si>
  <si>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</si>
  <si>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</si>
  <si>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</si>
  <si>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</si>
  <si>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</si>
  <si>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</si>
  <si>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</si>
  <si>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</si>
  <si>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</si>
  <si>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</si>
  <si>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</si>
  <si>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</si>
  <si>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</si>
  <si>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</si>
  <si>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</si>
  <si>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</si>
  <si>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</si>
  <si>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</si>
  <si>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</si>
  <si>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</si>
  <si>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</si>
  <si>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</si>
  <si>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</si>
  <si>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</si>
  <si>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</si>
  <si>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</si>
  <si>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</si>
  <si>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</si>
  <si>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</si>
  <si>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</si>
  <si>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</si>
  <si>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</si>
  <si>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</si>
  <si>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</si>
  <si>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</si>
  <si>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</si>
  <si>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</si>
  <si>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</si>
  <si>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</si>
  <si>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</si>
  <si>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</si>
  <si>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</si>
  <si>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</si>
  <si>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</si>
  <si>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</si>
  <si>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</si>
  <si>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</si>
  <si>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</si>
  <si>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</si>
  <si>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</si>
  <si>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</si>
  <si>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</si>
  <si>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</si>
  <si>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</si>
  <si>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</si>
  <si>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</si>
  <si>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</si>
  <si>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</si>
  <si>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</si>
  <si>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</si>
  <si>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</si>
  <si>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</si>
  <si>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</si>
  <si>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</si>
  <si>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</si>
  <si>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</si>
  <si>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</si>
  <si>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</si>
  <si>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</si>
  <si>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</si>
  <si>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</si>
  <si>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</si>
  <si>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</si>
  <si>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</si>
  <si>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</si>
  <si>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</si>
  <si>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</si>
  <si>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</si>
  <si>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</si>
  <si>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</si>
  <si>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</si>
  <si>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</si>
  <si>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</si>
  <si>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</si>
  <si>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</si>
  <si>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</si>
  <si>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</si>
  <si>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</si>
  <si>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</si>
  <si>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</si>
  <si>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</si>
  <si>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</si>
  <si>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</si>
  <si>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</si>
  <si>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</si>
  <si>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</si>
  <si>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</si>
  <si>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</si>
  <si>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</si>
  <si>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</si>
  <si>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</si>
  <si>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</si>
  <si>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</si>
  <si>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</si>
  <si>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</si>
  <si>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</si>
  <si>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</si>
  <si>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</si>
  <si>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</si>
  <si>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</si>
  <si>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</si>
  <si>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</si>
  <si>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</si>
  <si>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</si>
  <si>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</si>
  <si>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</si>
  <si>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</si>
  <si>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</si>
  <si>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</si>
  <si>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</si>
  <si>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</si>
  <si>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</si>
  <si>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</si>
  <si>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</si>
  <si>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</si>
  <si>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</si>
  <si>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</si>
  <si>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</si>
  <si>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</si>
  <si>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</si>
  <si>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</si>
  <si>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</si>
  <si>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</si>
  <si>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</si>
  <si>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</si>
  <si>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</si>
  <si>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</si>
  <si>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</si>
  <si>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</si>
  <si>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</si>
  <si>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</si>
  <si>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</si>
  <si>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</si>
  <si>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</si>
  <si>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</si>
  <si>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</si>
  <si>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</si>
  <si>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</si>
  <si>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</si>
  <si>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</si>
  <si>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</si>
  <si>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</si>
  <si>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</si>
  <si>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</si>
  <si>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</si>
  <si>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</si>
  <si>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</si>
  <si>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</si>
  <si>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</si>
  <si>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</si>
  <si>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</si>
  <si>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</si>
  <si>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</si>
  <si>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</si>
  <si>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</si>
  <si>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</si>
  <si>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</si>
  <si>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</si>
  <si>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</si>
  <si>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</si>
  <si>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</si>
  <si>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</si>
  <si>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</si>
  <si>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</si>
  <si>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</si>
  <si>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</si>
  <si>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</si>
  <si>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</si>
  <si>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</si>
  <si>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</si>
  <si>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</si>
  <si>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</si>
  <si>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</si>
  <si>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</si>
  <si>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</si>
  <si>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</si>
  <si>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</si>
  <si>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</si>
  <si>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</si>
  <si>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</si>
  <si>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</si>
  <si>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</si>
  <si>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</si>
  <si>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</si>
  <si>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</si>
  <si>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</si>
  <si>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</si>
  <si>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</si>
  <si>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</si>
  <si>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</si>
  <si>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</si>
  <si>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</si>
  <si>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</si>
  <si>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</si>
  <si>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</si>
  <si>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</si>
  <si>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</si>
  <si>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</si>
  <si>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</si>
  <si>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</si>
  <si>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</si>
  <si>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</si>
  <si>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</si>
  <si>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</si>
  <si>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</si>
  <si>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</si>
  <si>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</si>
  <si>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</si>
  <si>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</si>
  <si>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</si>
  <si>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</si>
  <si>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</si>
  <si>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</si>
  <si>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</si>
  <si>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</si>
  <si>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</si>
  <si>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</si>
  <si>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</si>
  <si>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</si>
  <si>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</si>
  <si>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</si>
  <si>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</si>
  <si>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</si>
  <si>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</si>
  <si>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</si>
  <si>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</si>
  <si>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</si>
  <si>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</si>
  <si>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</si>
  <si>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</si>
  <si>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</si>
  <si>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</si>
  <si>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</si>
  <si>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</si>
  <si>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</si>
  <si>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</si>
  <si>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</si>
  <si>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</si>
  <si>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</si>
  <si>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</si>
  <si>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</si>
  <si>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</si>
  <si>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</si>
  <si>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</si>
  <si>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</si>
  <si>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</si>
  <si>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</si>
  <si>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</si>
  <si>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</si>
  <si>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</si>
  <si>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</si>
  <si>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</si>
  <si>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</si>
  <si>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</si>
  <si>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</si>
  <si>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</si>
  <si>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</si>
  <si>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</si>
  <si>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</si>
  <si>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</si>
  <si>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</si>
  <si>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</si>
  <si>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</si>
  <si>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</si>
  <si>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</si>
  <si>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</si>
  <si>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</si>
  <si>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</si>
  <si>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</si>
  <si>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</si>
  <si>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</si>
  <si>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</si>
  <si>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</si>
  <si>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</si>
  <si>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</si>
  <si>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</si>
  <si>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</si>
  <si>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</si>
  <si>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</si>
  <si>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</si>
  <si>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</si>
  <si>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</si>
  <si>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</si>
  <si>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</si>
  <si>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</si>
  <si>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</si>
  <si>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</si>
  <si>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</si>
  <si>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</si>
  <si>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</si>
  <si>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</si>
  <si>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</si>
  <si>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</si>
  <si>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</si>
  <si>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</si>
  <si>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</si>
  <si>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</si>
  <si>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</si>
  <si>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</si>
  <si>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</si>
  <si>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</si>
  <si>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</si>
  <si>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</si>
  <si>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</si>
  <si>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</si>
  <si>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</si>
  <si>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</si>
  <si>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</si>
  <si>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</si>
  <si>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</si>
  <si>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</si>
  <si>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</si>
  <si>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</si>
  <si>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</si>
  <si>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</si>
  <si>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</si>
  <si>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</si>
  <si>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</si>
  <si>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</si>
  <si>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</si>
  <si>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</si>
  <si>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</si>
  <si>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</si>
  <si>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</si>
  <si>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</si>
  <si>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</si>
  <si>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</si>
  <si>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</si>
  <si>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</si>
  <si>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</si>
  <si>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</si>
  <si>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</si>
  <si>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</si>
  <si>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</si>
  <si>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</si>
  <si>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</si>
  <si>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</si>
  <si>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</si>
  <si>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</si>
  <si>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</si>
  <si>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</si>
  <si>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</si>
  <si>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</si>
  <si>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</si>
  <si>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</si>
  <si>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</si>
  <si>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</si>
  <si>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</si>
  <si>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</si>
  <si>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</si>
  <si>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</si>
  <si>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</si>
  <si>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</si>
  <si>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</si>
  <si>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</si>
  <si>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</si>
  <si>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</si>
  <si>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</si>
  <si>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</si>
  <si>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</si>
  <si>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</si>
  <si>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</si>
  <si>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</si>
  <si>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</si>
  <si>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</si>
  <si>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</si>
  <si>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</si>
  <si>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</si>
  <si>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</si>
  <si>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</si>
  <si>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</si>
  <si>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</si>
  <si>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</si>
  <si>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</si>
  <si>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</si>
  <si>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</si>
  <si>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</si>
  <si>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</si>
  <si>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</si>
  <si>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</si>
  <si>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</si>
  <si>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</si>
  <si>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</si>
  <si>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</si>
  <si>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</si>
  <si>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</si>
  <si>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</si>
  <si>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</si>
  <si>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</si>
  <si>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</si>
  <si>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</si>
  <si>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</si>
  <si>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</si>
  <si>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</si>
  <si>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</si>
  <si>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</si>
  <si>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</si>
  <si>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</si>
  <si>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</si>
  <si>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</si>
  <si>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</si>
  <si>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</si>
  <si>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</si>
  <si>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</si>
  <si>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</si>
  <si>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</si>
  <si>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</si>
  <si>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</si>
  <si>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</si>
  <si>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</si>
  <si>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</si>
  <si>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</si>
  <si>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</si>
  <si>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</si>
  <si>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</si>
  <si>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</si>
  <si>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</si>
  <si>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</si>
  <si>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</si>
  <si>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</si>
  <si>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</si>
  <si>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</si>
  <si>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</si>
  <si>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</si>
  <si>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</si>
  <si>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</si>
  <si>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</si>
  <si>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</si>
  <si>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</si>
  <si>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</si>
  <si>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</si>
  <si>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</si>
  <si>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</si>
  <si>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</si>
  <si>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</si>
  <si>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</si>
  <si>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</si>
  <si>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</si>
  <si>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</si>
  <si>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</si>
  <si>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</si>
  <si>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</si>
  <si>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</si>
  <si>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</si>
  <si>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</si>
  <si>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</si>
  <si>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</si>
  <si>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</si>
  <si>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</si>
  <si>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</si>
  <si>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</si>
  <si>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</si>
  <si>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</si>
  <si>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</si>
  <si>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</si>
  <si>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</si>
  <si>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</si>
  <si>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</si>
  <si>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</si>
  <si>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</si>
  <si>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</si>
  <si>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</si>
  <si>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</si>
  <si>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</si>
  <si>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</si>
  <si>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</si>
  <si>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</si>
  <si>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</si>
  <si>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</si>
  <si>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</si>
  <si>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</si>
  <si>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</si>
  <si>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</si>
  <si>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</si>
  <si>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</si>
  <si>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</si>
  <si>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</si>
  <si>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</si>
  <si>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</si>
  <si>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</si>
  <si>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</si>
  <si>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</si>
  <si>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</si>
  <si>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</si>
  <si>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</si>
  <si>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</si>
  <si>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</si>
  <si>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</si>
  <si>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</si>
  <si>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</si>
  <si>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</si>
  <si>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</si>
  <si>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</si>
  <si>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</si>
  <si>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</si>
  <si>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</si>
  <si>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</si>
  <si>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</si>
  <si>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</si>
  <si>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</si>
  <si>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</si>
  <si>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</si>
  <si>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</si>
  <si>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</si>
  <si>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</si>
  <si>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</si>
  <si>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</si>
  <si>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</si>
  <si>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</si>
  <si>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</si>
  <si>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</si>
  <si>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</si>
  <si>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</si>
  <si>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</si>
  <si>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</si>
  <si>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</si>
  <si>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</si>
  <si>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</si>
  <si>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</si>
  <si>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</si>
  <si>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</si>
  <si>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</si>
  <si>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</si>
  <si>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</si>
  <si>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</si>
  <si>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</si>
  <si>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</si>
  <si>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</si>
  <si>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</si>
  <si>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</si>
  <si>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</si>
  <si>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</si>
  <si>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</si>
  <si>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</si>
  <si>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</si>
  <si>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</si>
  <si>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</si>
  <si>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</si>
  <si>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</si>
  <si>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</si>
  <si>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</si>
  <si>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</si>
  <si>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</si>
  <si>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</si>
  <si>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</si>
  <si>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</si>
  <si>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</si>
  <si>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</si>
  <si>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</si>
  <si>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</si>
  <si>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</si>
  <si>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</si>
  <si>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</si>
  <si>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</si>
  <si>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</si>
  <si>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</si>
  <si>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</si>
  <si>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</si>
  <si>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</si>
  <si>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</si>
  <si>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</si>
  <si>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</si>
  <si>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</si>
  <si>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</si>
  <si>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</si>
  <si>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</si>
  <si>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</si>
  <si>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</si>
  <si>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</si>
  <si>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</si>
  <si>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</si>
  <si>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</si>
  <si>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</si>
  <si>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</si>
  <si>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</si>
  <si>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</si>
  <si>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</si>
  <si>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</si>
  <si>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</si>
  <si>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</si>
  <si>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</si>
  <si>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</si>
  <si>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</si>
  <si>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</si>
  <si>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</si>
  <si>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</si>
  <si>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</si>
  <si>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</si>
  <si>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</si>
  <si>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</si>
  <si>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</si>
  <si>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</si>
  <si>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</si>
  <si>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</si>
  <si>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</si>
  <si>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</si>
  <si>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</si>
  <si>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</si>
  <si>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</si>
  <si>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</si>
  <si>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</si>
  <si>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</si>
  <si>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</si>
  <si>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</si>
  <si>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</si>
  <si>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</si>
  <si>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</si>
  <si>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</si>
  <si>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</si>
  <si>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</si>
  <si>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</si>
  <si>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</si>
  <si>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</si>
  <si>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</si>
  <si>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</si>
  <si>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</si>
  <si>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</si>
  <si>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</si>
  <si>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</si>
  <si>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</si>
  <si>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</si>
  <si>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</si>
  <si>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</si>
  <si>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</si>
  <si>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</si>
  <si>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</si>
  <si>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</si>
  <si>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</si>
  <si>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</si>
  <si>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</si>
  <si>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</si>
  <si>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</si>
  <si>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</si>
  <si>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</si>
  <si>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</si>
  <si>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</si>
  <si>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</si>
  <si>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</si>
  <si>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</si>
  <si>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</si>
  <si>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</si>
  <si>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</si>
  <si>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</si>
  <si>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</si>
  <si>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</si>
  <si>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</si>
  <si>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</si>
  <si>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</si>
  <si>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</si>
  <si>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</si>
  <si>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</si>
  <si>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</si>
  <si>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</si>
  <si>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</si>
  <si>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</si>
  <si>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</si>
  <si>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</si>
  <si>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</si>
  <si>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</si>
  <si>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</si>
  <si>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</si>
  <si>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</si>
  <si>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</si>
  <si>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</si>
  <si>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</si>
  <si>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</si>
  <si>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</si>
  <si>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</si>
  <si>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</si>
  <si>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</si>
  <si>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</si>
  <si>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</si>
  <si>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</si>
  <si>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</si>
  <si>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</si>
  <si>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</si>
  <si>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</si>
  <si>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</si>
  <si>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</si>
  <si>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</si>
  <si>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</si>
  <si>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</si>
  <si>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</si>
  <si>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</si>
  <si>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</si>
  <si>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</si>
  <si>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</si>
  <si>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</si>
  <si>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</si>
  <si>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</si>
  <si>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</si>
  <si>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</si>
  <si>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</si>
  <si>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</si>
  <si>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</si>
  <si>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</si>
  <si>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</si>
  <si>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</si>
  <si>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</si>
  <si>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</si>
  <si>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</si>
  <si>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</si>
  <si>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</si>
  <si>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</si>
  <si>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</si>
  <si>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</si>
  <si>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</si>
  <si>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</si>
  <si>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</si>
  <si>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</si>
  <si>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</si>
  <si>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</si>
  <si>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</si>
  <si>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</si>
  <si>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</si>
  <si>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</si>
  <si>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</si>
  <si>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</si>
  <si>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</si>
  <si>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</si>
  <si>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</si>
  <si>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</si>
  <si>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</si>
  <si>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</si>
  <si>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</si>
  <si>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</si>
  <si>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</si>
  <si>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</si>
  <si>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</si>
  <si>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</si>
  <si>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</si>
  <si>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</si>
  <si>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</si>
  <si>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</si>
  <si>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</si>
  <si>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</si>
  <si>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</si>
  <si>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</si>
  <si>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</si>
  <si>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</si>
  <si>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</si>
  <si>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</si>
  <si>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</si>
  <si>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</si>
  <si>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</si>
  <si>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</si>
  <si>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</si>
  <si>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</si>
  <si>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</si>
  <si>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</si>
  <si>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</si>
  <si>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</si>
  <si>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</si>
  <si>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</si>
  <si>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</si>
  <si>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</si>
  <si>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</si>
  <si>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</si>
  <si>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</si>
  <si>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</si>
  <si>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</si>
  <si>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</si>
  <si>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</si>
  <si>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</si>
  <si>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</si>
  <si>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</si>
  <si>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</si>
  <si>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</si>
  <si>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</si>
  <si>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</si>
  <si>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</si>
  <si>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</si>
  <si>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</si>
  <si>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</si>
  <si>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</si>
  <si>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</si>
  <si>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</si>
  <si>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</si>
  <si>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</si>
  <si>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</si>
  <si>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</si>
  <si>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</si>
  <si>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</si>
  <si>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</si>
  <si>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</si>
  <si>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</si>
  <si>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</si>
  <si>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</si>
  <si>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</si>
  <si>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</si>
  <si>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</si>
  <si>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</si>
  <si>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</si>
  <si>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</si>
  <si>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</si>
  <si>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</si>
  <si>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</si>
  <si>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</si>
  <si>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</si>
  <si>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</si>
  <si>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</si>
  <si>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</si>
  <si>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</si>
  <si>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</si>
  <si>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</si>
  <si>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</si>
  <si>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</si>
  <si>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</si>
  <si>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</si>
  <si>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</si>
  <si>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</si>
  <si>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</si>
  <si>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</si>
  <si>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</si>
  <si>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</si>
  <si>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</si>
  <si>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</si>
  <si>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</si>
  <si>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</si>
  <si>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</si>
  <si>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</si>
  <si>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</si>
  <si>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</si>
  <si>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</si>
  <si>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</si>
  <si>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</si>
  <si>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</si>
  <si>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</si>
  <si>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</si>
  <si>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</si>
  <si>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</si>
  <si>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</si>
  <si>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</si>
  <si>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</si>
  <si>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</si>
  <si>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</si>
  <si>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</si>
  <si>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</si>
  <si>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</si>
  <si>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</si>
  <si>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</si>
  <si>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</si>
  <si>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</si>
  <si>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</si>
  <si>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</si>
  <si>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</si>
  <si>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</si>
  <si>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</si>
  <si>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</si>
  <si>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</si>
  <si>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</si>
  <si>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</si>
  <si>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</si>
  <si>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</si>
  <si>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</si>
  <si>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</si>
  <si>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</si>
  <si>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</si>
  <si>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</si>
  <si>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</si>
  <si>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</si>
  <si>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</si>
  <si>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</si>
  <si>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</si>
  <si>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</si>
  <si>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</si>
  <si>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</si>
  <si>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</si>
  <si>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</si>
  <si>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</si>
  <si>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</si>
  <si>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</si>
  <si>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</si>
  <si>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</si>
  <si>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</si>
  <si>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</si>
  <si>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</si>
  <si>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</si>
  <si>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</si>
  <si>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</si>
  <si>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</si>
  <si>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</si>
  <si>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</si>
  <si>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</si>
  <si>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</si>
  <si>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</si>
  <si>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</si>
  <si>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</si>
  <si>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</si>
  <si>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</si>
  <si>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</si>
  <si>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</si>
  <si>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</si>
  <si>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</si>
  <si>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</si>
  <si>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</si>
  <si>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</si>
  <si>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</si>
  <si>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</si>
  <si>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</si>
  <si>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</si>
  <si>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</si>
  <si>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</si>
  <si>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</si>
  <si>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</si>
  <si>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</si>
  <si>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</si>
  <si>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</si>
  <si>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</si>
  <si>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</si>
  <si>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</si>
  <si>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</si>
  <si>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</si>
  <si>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</si>
  <si>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</si>
  <si>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</si>
  <si>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</si>
  <si>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</si>
  <si>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</si>
  <si>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</si>
  <si>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</si>
  <si>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</si>
  <si>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</si>
  <si>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</si>
  <si>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</si>
  <si>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</si>
  <si>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</si>
  <si>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</si>
  <si>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</si>
  <si>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</si>
  <si>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</si>
  <si>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</si>
  <si>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</si>
  <si>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</si>
  <si>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</si>
  <si>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</si>
  <si>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</si>
  <si>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</si>
  <si>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</si>
  <si>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</si>
  <si>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</si>
  <si>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</si>
  <si>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</si>
  <si>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</si>
  <si>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</si>
  <si>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</si>
  <si>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</si>
  <si>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</si>
  <si>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</si>
  <si>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</si>
  <si>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</si>
  <si>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</si>
  <si>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</si>
  <si>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</si>
  <si>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</si>
  <si>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</si>
  <si>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</si>
  <si>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</si>
  <si>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</si>
  <si>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</si>
  <si>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</si>
  <si>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</si>
  <si>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</si>
  <si>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</si>
  <si>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</si>
  <si>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</si>
  <si>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</si>
  <si>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</si>
  <si>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</si>
  <si>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</si>
  <si>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</si>
  <si>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</si>
  <si>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</si>
  <si>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</si>
  <si>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</si>
  <si>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</si>
  <si>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</si>
  <si>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</si>
  <si>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</si>
  <si>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</si>
  <si>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</si>
  <si>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</si>
  <si>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</si>
  <si>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</si>
  <si>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</si>
  <si>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</si>
  <si>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</si>
  <si>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</si>
  <si>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</si>
  <si>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</si>
  <si>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</si>
  <si>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</si>
  <si>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</si>
  <si>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</si>
  <si>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</si>
  <si>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</si>
  <si>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</si>
  <si>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</si>
  <si>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</si>
  <si>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</si>
  <si>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</si>
  <si>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</si>
  <si>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</si>
  <si>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</si>
  <si>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</si>
  <si>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</si>
  <si>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</si>
  <si>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</si>
  <si>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</si>
  <si>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</si>
  <si>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</si>
  <si>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</si>
  <si>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</si>
  <si>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</si>
  <si>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</si>
  <si>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</si>
  <si>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</si>
  <si>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</si>
  <si>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</si>
  <si>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</si>
  <si>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</si>
  <si>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</si>
  <si>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</si>
  <si>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</si>
  <si>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</si>
  <si>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</si>
  <si>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</si>
  <si>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</si>
  <si>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</si>
  <si>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</si>
  <si>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</si>
  <si>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</si>
  <si>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</si>
  <si>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</si>
  <si>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</si>
  <si>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</si>
  <si>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</si>
  <si>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</si>
  <si>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</si>
  <si>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</si>
  <si>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</si>
  <si>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</si>
  <si>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</si>
  <si>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</si>
  <si>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</si>
  <si>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</si>
  <si>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</si>
  <si>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</si>
  <si>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</si>
  <si>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</si>
  <si>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</si>
  <si>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</si>
  <si>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</si>
  <si>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</si>
  <si>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</si>
  <si>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</si>
  <si>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</si>
  <si>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</si>
  <si>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</si>
  <si>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</si>
  <si>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</si>
  <si>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</si>
  <si>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</si>
  <si>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</si>
  <si>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</si>
  <si>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</si>
  <si>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</si>
  <si>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</si>
  <si>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</si>
  <si>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</si>
  <si>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</si>
  <si>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</si>
  <si>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</si>
  <si>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</si>
  <si>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</si>
  <si>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</si>
  <si>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</si>
  <si>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</si>
  <si>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</si>
  <si>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</si>
  <si>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</si>
  <si>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</si>
  <si>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</si>
  <si>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</si>
  <si>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</si>
  <si>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</si>
  <si>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</si>
  <si>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</si>
  <si>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</si>
  <si>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</si>
  <si>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</si>
  <si>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</si>
  <si>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</si>
  <si>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</si>
  <si>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</si>
  <si>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</si>
  <si>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</si>
  <si>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</si>
  <si>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</si>
  <si>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</si>
  <si>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</si>
  <si>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</si>
  <si>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</si>
  <si>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</si>
  <si>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</si>
  <si>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</si>
  <si>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</si>
  <si>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</si>
  <si>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</si>
  <si>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</si>
  <si>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</si>
  <si>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</si>
  <si>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</si>
  <si>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</si>
  <si>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</si>
  <si>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</si>
  <si>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</si>
  <si>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</si>
  <si>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</si>
  <si>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</si>
  <si>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</si>
  <si>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</si>
  <si>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</si>
  <si>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</si>
  <si>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</si>
  <si>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</si>
  <si>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</si>
  <si>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</si>
  <si>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</si>
  <si>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</si>
  <si>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</si>
  <si>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</si>
  <si>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</si>
  <si>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</si>
  <si>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</si>
  <si>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</si>
  <si>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</si>
  <si>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</si>
  <si>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</si>
  <si>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</si>
  <si>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</si>
  <si>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</si>
  <si>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</si>
  <si>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</si>
  <si>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</si>
  <si>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</si>
  <si>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</si>
  <si>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</si>
  <si>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</si>
  <si>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</si>
  <si>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</si>
  <si>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</si>
  <si>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</si>
  <si>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</si>
  <si>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</si>
  <si>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</si>
  <si>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</si>
  <si>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</si>
  <si>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</si>
  <si>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</si>
  <si>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</si>
  <si>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</si>
  <si>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</si>
  <si>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</si>
  <si>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</si>
  <si>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</si>
  <si>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</si>
  <si>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</si>
  <si>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</si>
  <si>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</si>
  <si>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</si>
  <si>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</si>
  <si>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</si>
  <si>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</si>
  <si>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</si>
  <si>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</si>
  <si>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</si>
  <si>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</si>
  <si>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</si>
  <si>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</si>
  <si>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</si>
  <si>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</si>
  <si>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</si>
  <si>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</si>
  <si>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</si>
  <si>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</si>
  <si>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</si>
  <si>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</si>
  <si>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</si>
  <si>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</si>
  <si>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</si>
  <si>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</si>
  <si>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</si>
  <si>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</si>
  <si>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</si>
  <si>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</si>
  <si>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</si>
  <si>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</si>
  <si>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</si>
  <si>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</si>
  <si>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</si>
  <si>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</si>
  <si>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</si>
  <si>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</si>
  <si>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</si>
  <si>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</si>
  <si>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</si>
  <si>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</si>
  <si>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</si>
  <si>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</si>
  <si>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</si>
  <si>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</si>
  <si>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</si>
  <si>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</si>
  <si>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</si>
  <si>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</si>
  <si>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</si>
  <si>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</si>
  <si>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</si>
  <si>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</si>
  <si>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</si>
  <si>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</si>
  <si>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</si>
  <si>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</si>
  <si>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</si>
  <si>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</si>
  <si>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</si>
  <si>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</si>
  <si>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</si>
  <si>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</si>
  <si>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</si>
  <si>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</si>
  <si>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</si>
  <si>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</si>
  <si>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</si>
  <si>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</si>
  <si>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</si>
  <si>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</si>
  <si>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</si>
  <si>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</si>
  <si>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</si>
  <si>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</si>
  <si>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</si>
  <si>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</si>
  <si>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</si>
  <si>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</si>
  <si>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</si>
  <si>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</si>
  <si>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</si>
  <si>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</si>
  <si>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</si>
  <si>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</si>
  <si>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</si>
  <si>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</si>
  <si>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</si>
  <si>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</si>
  <si>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</si>
  <si>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</si>
  <si>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</si>
  <si>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</si>
  <si>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</si>
  <si>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</si>
  <si>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</si>
  <si>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</si>
  <si>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</si>
  <si>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</si>
  <si>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</si>
  <si>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</si>
  <si>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</si>
  <si>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</si>
  <si>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</si>
  <si>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</si>
  <si>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</si>
  <si>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</si>
  <si>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</si>
  <si>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</si>
  <si>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</si>
  <si>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</si>
  <si>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</si>
  <si>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</si>
  <si>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</si>
  <si>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</si>
  <si>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</si>
  <si>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</si>
  <si>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</si>
  <si>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</si>
  <si>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</si>
  <si>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</si>
  <si>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</si>
  <si>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</si>
  <si>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</si>
  <si>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</si>
  <si>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</si>
  <si>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</si>
  <si>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</si>
  <si>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</si>
  <si>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</si>
  <si>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</si>
  <si>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</si>
  <si>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</si>
  <si>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</si>
  <si>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</si>
  <si>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</si>
  <si>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</si>
  <si>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</si>
  <si>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</si>
  <si>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</si>
  <si>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</si>
  <si>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</si>
  <si>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</si>
  <si>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</si>
  <si>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</si>
  <si>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</si>
  <si>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</si>
  <si>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</si>
  <si>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</si>
  <si>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</si>
  <si>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</si>
  <si>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</si>
  <si>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</si>
  <si>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</si>
  <si>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</si>
  <si>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</si>
  <si>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</si>
  <si>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</si>
  <si>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</si>
  <si>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</si>
  <si>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</si>
  <si>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</si>
  <si>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</si>
  <si>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</si>
  <si>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</si>
  <si>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</si>
  <si>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</si>
  <si>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</si>
  <si>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</si>
  <si>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</si>
  <si>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</si>
  <si>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</si>
  <si>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</si>
  <si>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</si>
  <si>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</si>
  <si>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</si>
  <si>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</si>
  <si>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</si>
  <si>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</si>
  <si>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</si>
  <si>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</si>
  <si>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</si>
  <si>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</si>
  <si>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</si>
  <si>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</si>
  <si>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</si>
  <si>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</si>
  <si>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</si>
  <si>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</si>
  <si>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</si>
  <si>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</si>
  <si>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</si>
  <si>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</si>
  <si>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</si>
  <si>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</si>
  <si>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</si>
  <si>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</si>
  <si>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</si>
  <si>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</si>
  <si>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</si>
  <si>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</si>
  <si>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</si>
  <si>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</si>
  <si>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</si>
  <si>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</si>
  <si>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</si>
  <si>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</si>
  <si>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</si>
  <si>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</si>
  <si>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</si>
  <si>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</si>
  <si>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</si>
  <si>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</si>
  <si>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</si>
  <si>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</si>
  <si>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</si>
  <si>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</si>
  <si>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</si>
  <si>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</si>
  <si>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</si>
  <si>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</si>
  <si>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</si>
  <si>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</si>
  <si>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</si>
  <si>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</si>
  <si>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</si>
  <si>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</si>
  <si>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</si>
  <si>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</si>
  <si>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</si>
  <si>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</si>
  <si>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</si>
  <si>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</si>
  <si>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</si>
  <si>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</si>
  <si>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</si>
  <si>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</si>
  <si>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</si>
  <si>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</si>
  <si>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</si>
  <si>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</si>
  <si>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</si>
  <si>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</si>
  <si>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</si>
  <si>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</si>
  <si>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</si>
  <si>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</si>
  <si>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</si>
  <si>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</si>
  <si>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</si>
  <si>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</si>
  <si>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</si>
  <si>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</si>
  <si>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</si>
  <si>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</si>
  <si>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</si>
  <si>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</si>
  <si>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</si>
  <si>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</si>
  <si>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</si>
  <si>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</si>
  <si>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</si>
  <si>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</si>
  <si>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</si>
  <si>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</si>
  <si>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</si>
  <si>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</si>
  <si>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</si>
  <si>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</si>
  <si>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</si>
  <si>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</si>
  <si>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</si>
  <si>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</si>
  <si>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</si>
  <si>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</si>
  <si>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</si>
  <si>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</si>
  <si>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</si>
  <si>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</si>
  <si>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</si>
  <si>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</si>
  <si>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</si>
  <si>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</si>
  <si>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</si>
  <si>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</si>
  <si>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</si>
  <si>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</si>
  <si>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</si>
  <si>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</si>
  <si>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</si>
  <si>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</si>
  <si>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</si>
  <si>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</si>
  <si>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</si>
  <si>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</si>
  <si>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</si>
  <si>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</si>
  <si>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</si>
  <si>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</si>
  <si>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</si>
  <si>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</si>
  <si>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</si>
  <si>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</si>
  <si>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</si>
  <si>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</si>
  <si>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</si>
  <si>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</si>
  <si>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</si>
  <si>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</si>
  <si>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</si>
  <si>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</si>
  <si>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</si>
  <si>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</si>
  <si>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</si>
  <si>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</si>
  <si>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</si>
  <si>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</si>
  <si>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</si>
  <si>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</si>
  <si>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</si>
  <si>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</si>
  <si>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</si>
  <si>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</si>
  <si>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</si>
  <si>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</si>
  <si>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</si>
  <si>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</si>
  <si>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</si>
  <si>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</si>
  <si>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</si>
  <si>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</si>
  <si>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</si>
  <si>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</si>
  <si>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</si>
  <si>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</si>
  <si>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</si>
  <si>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</si>
  <si>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</si>
  <si>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</si>
  <si>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</si>
  <si>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</si>
  <si>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</si>
  <si>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</si>
  <si>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</si>
  <si>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</si>
  <si>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</si>
  <si>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</si>
  <si>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</si>
  <si>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</si>
  <si>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</si>
  <si>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</si>
  <si>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</si>
  <si>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</si>
  <si>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</si>
  <si>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</si>
  <si>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</si>
  <si>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</si>
  <si>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</si>
  <si>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</si>
  <si>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</si>
  <si>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</si>
  <si>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</si>
  <si>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</si>
  <si>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</si>
  <si>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</si>
  <si>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</si>
  <si>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</si>
  <si>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</si>
  <si>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</si>
  <si>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</si>
  <si>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</si>
  <si>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</si>
  <si>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</si>
  <si>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</si>
  <si>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</si>
  <si>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</si>
  <si>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</si>
  <si>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</si>
  <si>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</si>
  <si>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</si>
  <si>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</si>
  <si>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</si>
  <si>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</si>
  <si>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</si>
  <si>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</si>
  <si>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</si>
  <si>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</si>
  <si>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</si>
  <si>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</si>
  <si>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</si>
  <si>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</si>
  <si>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</si>
  <si>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</si>
  <si>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</si>
  <si>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</si>
  <si>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</si>
  <si>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</si>
  <si>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</si>
  <si>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</si>
  <si>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</si>
  <si>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</si>
  <si>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</si>
  <si>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</si>
  <si>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</si>
  <si>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</si>
  <si>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</si>
  <si>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</si>
  <si>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</si>
  <si>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</si>
  <si>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</si>
  <si>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</si>
  <si>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</si>
  <si>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</si>
  <si>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</si>
  <si>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</si>
  <si>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</si>
  <si>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</si>
  <si>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</si>
  <si>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</si>
  <si>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</si>
  <si>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</si>
  <si>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</si>
  <si>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</si>
  <si>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</si>
  <si>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</si>
  <si>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</si>
  <si>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</si>
  <si>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</si>
  <si>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</si>
  <si>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</si>
  <si>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</si>
  <si>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</si>
  <si>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</si>
  <si>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</si>
  <si>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</si>
  <si>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</si>
  <si>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</si>
  <si>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</si>
  <si>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</si>
  <si>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</si>
  <si>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</si>
  <si>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</si>
  <si>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</si>
  <si>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</si>
  <si>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</si>
  <si>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</si>
  <si>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</si>
  <si>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</si>
  <si>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</si>
  <si>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</si>
  <si>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</si>
  <si>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</si>
  <si>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</si>
  <si>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</si>
  <si>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</si>
  <si>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</si>
  <si>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</si>
  <si>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</si>
  <si>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</si>
  <si>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</si>
  <si>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</si>
  <si>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</si>
  <si>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</si>
  <si>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</si>
  <si>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</si>
  <si>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</si>
  <si>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</si>
  <si>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</si>
  <si>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</si>
  <si>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</si>
  <si>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</si>
  <si>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</si>
  <si>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</si>
  <si>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</si>
  <si>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</si>
  <si>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</si>
  <si>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</si>
  <si>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</si>
  <si>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</si>
  <si>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</si>
  <si>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</si>
  <si>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</si>
  <si>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</si>
  <si>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</si>
  <si>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</si>
  <si>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</si>
  <si>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</si>
  <si>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</si>
  <si>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</si>
  <si>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</si>
  <si>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</si>
  <si>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</si>
  <si>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</si>
  <si>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</si>
  <si>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</si>
  <si>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</si>
  <si>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</si>
  <si>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</si>
  <si>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</si>
  <si>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</si>
  <si>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</si>
  <si>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</si>
  <si>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</si>
  <si>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</si>
  <si>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</si>
  <si>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</si>
  <si>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</si>
  <si>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</si>
  <si>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</si>
  <si>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</si>
  <si>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</si>
  <si>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</si>
  <si>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</si>
  <si>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</si>
  <si>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</si>
  <si>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</si>
  <si>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</si>
  <si>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</si>
  <si>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</si>
  <si>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</si>
  <si>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</si>
  <si>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</si>
  <si>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</si>
  <si>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</si>
  <si>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</si>
  <si>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</si>
  <si>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</si>
  <si>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</si>
  <si>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</si>
  <si>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</si>
  <si>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</si>
  <si>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</si>
  <si>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</si>
  <si>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</si>
  <si>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</si>
  <si>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</si>
  <si>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</si>
  <si>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</si>
  <si>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</si>
  <si>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</si>
  <si>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</si>
  <si>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</si>
  <si>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</si>
  <si>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</si>
  <si>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</si>
  <si>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</si>
  <si>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</si>
  <si>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</si>
  <si>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</si>
  <si>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</si>
  <si>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</si>
  <si>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</si>
  <si>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</si>
  <si>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</si>
  <si>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</si>
  <si>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</si>
  <si>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</si>
  <si>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</si>
  <si>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</si>
  <si>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</si>
  <si>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</si>
  <si>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</si>
  <si>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</si>
  <si>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</si>
  <si>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</si>
  <si>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</si>
  <si>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</si>
  <si>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</si>
  <si>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</si>
  <si>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</si>
  <si>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</si>
  <si>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</si>
  <si>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</si>
  <si>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</si>
  <si>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</si>
  <si>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</si>
  <si>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</si>
  <si>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</si>
  <si>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</si>
  <si>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</si>
  <si>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</si>
  <si>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</si>
  <si>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</si>
  <si>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</si>
  <si>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</si>
  <si>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</si>
  <si>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</si>
  <si>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</si>
  <si>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</si>
  <si>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</si>
  <si>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</si>
  <si>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</si>
  <si>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</si>
  <si>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</si>
  <si>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</si>
  <si>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</si>
  <si>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</si>
  <si>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</si>
  <si>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</si>
  <si>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</si>
  <si>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</si>
  <si>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</si>
  <si>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</si>
  <si>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</si>
  <si>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</si>
  <si>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</si>
  <si>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</si>
  <si>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</si>
  <si>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</si>
  <si>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</si>
  <si>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</si>
  <si>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</si>
  <si>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</si>
  <si>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</si>
  <si>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</si>
  <si>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</si>
  <si>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</si>
  <si>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</si>
  <si>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</si>
  <si>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</si>
  <si>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</si>
  <si>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</si>
  <si>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</si>
  <si>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</si>
  <si>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</si>
  <si>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</si>
  <si>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</si>
  <si>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</si>
  <si>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</si>
  <si>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</si>
  <si>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</si>
  <si>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</si>
  <si>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</si>
  <si>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</si>
  <si>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</si>
  <si>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</si>
  <si>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</si>
  <si>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</si>
  <si>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</si>
  <si>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</si>
  <si>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</si>
  <si>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</si>
  <si>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</si>
  <si>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</si>
  <si>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</si>
  <si>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</si>
  <si>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</si>
  <si>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</si>
  <si>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</si>
  <si>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</si>
  <si>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</si>
  <si>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</si>
  <si>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</si>
  <si>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</si>
  <si>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</si>
  <si>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</si>
  <si>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</si>
  <si>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</si>
  <si>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</si>
  <si>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</si>
  <si>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</si>
  <si>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</si>
  <si>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</si>
  <si>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</si>
  <si>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</si>
  <si>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</si>
  <si>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</si>
  <si>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</si>
  <si>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</si>
  <si>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</si>
  <si>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</si>
  <si>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</si>
  <si>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</si>
  <si>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</si>
  <si>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</si>
  <si>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</si>
  <si>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</si>
  <si>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</si>
  <si>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</si>
  <si>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</si>
  <si>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</si>
  <si>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</si>
  <si>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</si>
  <si>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</si>
  <si>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</si>
  <si>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</si>
  <si>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</si>
  <si>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</si>
  <si>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</si>
  <si>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</si>
  <si>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</si>
  <si>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</si>
  <si>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</si>
  <si>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</si>
  <si>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</si>
  <si>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</si>
  <si>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</si>
  <si>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</si>
  <si>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</si>
  <si>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</si>
  <si>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</si>
  <si>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</si>
  <si>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</si>
  <si>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</si>
  <si>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</si>
  <si>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</si>
  <si>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</si>
  <si>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</si>
  <si>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</si>
  <si>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</si>
  <si>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</si>
  <si>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</si>
  <si>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</si>
  <si>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</si>
  <si>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</si>
  <si>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</si>
  <si>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</si>
  <si>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</si>
  <si>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</si>
  <si>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</si>
  <si>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</si>
  <si>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</si>
  <si>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</si>
  <si>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</si>
  <si>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</si>
  <si>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</si>
  <si>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</si>
  <si>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</si>
  <si>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</si>
  <si>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</si>
  <si>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</si>
  <si>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</si>
  <si>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</si>
  <si>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</si>
  <si>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</si>
  <si>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</si>
  <si>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</si>
  <si>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</si>
  <si>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</si>
  <si>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</si>
  <si>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</si>
  <si>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</si>
  <si>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</si>
  <si>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</si>
  <si>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</si>
  <si>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</si>
  <si>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</si>
  <si>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</si>
  <si>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</si>
  <si>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</si>
  <si>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</si>
  <si>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</si>
  <si>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</si>
  <si>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</si>
  <si>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</si>
  <si>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</si>
  <si>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</si>
  <si>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</si>
  <si>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</si>
  <si>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</si>
  <si>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</si>
  <si>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</si>
  <si>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</si>
  <si>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</si>
  <si>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</si>
  <si>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</si>
  <si>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</si>
  <si>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</si>
  <si>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</si>
  <si>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</si>
  <si>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</si>
  <si>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</si>
  <si>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</si>
  <si>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</si>
  <si>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</si>
  <si>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</si>
  <si>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</si>
  <si>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</si>
  <si>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</si>
  <si>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</si>
  <si>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</si>
  <si>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</si>
  <si>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</si>
  <si>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</si>
  <si>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</si>
  <si>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</si>
  <si>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</si>
  <si>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</si>
  <si>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</si>
  <si>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</si>
  <si>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</si>
  <si>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</si>
  <si>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</si>
  <si>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</si>
  <si>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</si>
  <si>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</si>
  <si>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</si>
  <si>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</si>
  <si>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</si>
  <si>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</si>
  <si>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</si>
  <si>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</si>
  <si>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</si>
  <si>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</si>
  <si>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</si>
  <si>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</si>
  <si>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</si>
  <si>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</si>
  <si>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</si>
  <si>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</si>
  <si>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</si>
  <si>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</si>
  <si>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</si>
  <si>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</si>
  <si>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</si>
  <si>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</si>
  <si>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</si>
  <si>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</si>
  <si>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</si>
  <si>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</si>
  <si>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</si>
  <si>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</si>
  <si>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</si>
  <si>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</si>
  <si>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</si>
  <si>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</si>
  <si>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</si>
  <si>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</si>
  <si>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</si>
  <si>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</si>
  <si>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</si>
  <si>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</si>
  <si>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</si>
  <si>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</si>
  <si>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</si>
  <si>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</si>
  <si>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</si>
  <si>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</si>
  <si>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</si>
  <si>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</si>
  <si>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</si>
  <si>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</si>
  <si>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</si>
  <si>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</si>
  <si>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</si>
  <si>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</si>
  <si>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</si>
  <si>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</si>
  <si>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</si>
  <si>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</si>
  <si>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</si>
  <si>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</si>
  <si>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</si>
  <si>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</si>
  <si>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</si>
  <si>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</si>
  <si>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</si>
  <si>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</si>
  <si>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</si>
  <si>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</si>
  <si>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</si>
  <si>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</si>
  <si>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</si>
  <si>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</si>
  <si>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</si>
  <si>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</si>
  <si>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</si>
  <si>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</si>
  <si>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</si>
  <si>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</si>
  <si>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</si>
  <si>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</si>
  <si>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</si>
  <si>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</si>
  <si>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</si>
  <si>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</si>
  <si>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</si>
  <si>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</si>
  <si>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</si>
  <si>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</si>
  <si>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</si>
  <si>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</si>
  <si>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</si>
  <si>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</si>
  <si>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</si>
  <si>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</si>
  <si>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</si>
  <si>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</si>
  <si>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</si>
  <si>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</si>
  <si>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</si>
  <si>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</si>
  <si>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</si>
  <si>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</si>
  <si>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</si>
  <si>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</si>
  <si>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</si>
  <si>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</si>
  <si>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</si>
  <si>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</si>
  <si>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</si>
  <si>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</si>
  <si>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</si>
  <si>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</si>
  <si>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</si>
  <si>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</si>
  <si>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</si>
  <si>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</si>
  <si>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</si>
  <si>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</si>
  <si>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</si>
  <si>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</si>
  <si>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</si>
  <si>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</si>
  <si>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</si>
  <si>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</si>
  <si>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</si>
  <si>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</si>
  <si>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</si>
  <si>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</si>
  <si>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</si>
  <si>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</si>
  <si>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</si>
  <si>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</si>
  <si>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</si>
  <si>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</si>
  <si>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</si>
  <si>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</si>
  <si>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</si>
  <si>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</si>
  <si>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</si>
  <si>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</si>
  <si>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</si>
  <si>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</si>
  <si>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</si>
  <si>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</si>
  <si>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</si>
  <si>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</si>
  <si>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</si>
  <si>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</si>
  <si>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</si>
  <si>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</si>
  <si>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</si>
  <si>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</si>
  <si>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</si>
  <si>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</si>
  <si>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</si>
  <si>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</si>
  <si>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</si>
  <si>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</si>
  <si>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</si>
  <si>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</si>
  <si>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</si>
  <si>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</si>
  <si>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</si>
  <si>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</si>
  <si>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</si>
  <si>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</si>
  <si>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</si>
  <si>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</si>
  <si>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</si>
  <si>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</si>
  <si>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</si>
  <si>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</si>
  <si>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</si>
  <si>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</si>
  <si>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</si>
  <si>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</si>
  <si>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</si>
  <si>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</si>
  <si>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</si>
  <si>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</si>
  <si>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</si>
  <si>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</si>
  <si>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</si>
  <si>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</si>
  <si>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</si>
  <si>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</si>
  <si>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</si>
  <si>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</si>
  <si>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</si>
  <si>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</si>
  <si>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</si>
  <si>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</si>
  <si>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</si>
  <si>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</si>
  <si>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</si>
  <si>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</si>
  <si>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</si>
  <si>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</si>
  <si>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</si>
  <si>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</si>
  <si>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</si>
  <si>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</si>
  <si>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</si>
  <si>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</si>
  <si>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</si>
  <si>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</si>
  <si>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</si>
  <si>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</si>
  <si>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</si>
  <si>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</si>
  <si>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</si>
  <si>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</si>
  <si>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</si>
  <si>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</si>
  <si>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</si>
  <si>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</si>
  <si>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</si>
  <si>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</si>
  <si>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</si>
  <si>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</si>
  <si>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</si>
  <si>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</si>
  <si>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</si>
  <si>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</si>
  <si>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</si>
  <si>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</si>
  <si>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</si>
  <si>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</si>
  <si>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</si>
  <si>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</si>
  <si>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</si>
  <si>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</si>
  <si>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</si>
  <si>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</si>
  <si>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</si>
  <si>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</si>
  <si>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</si>
  <si>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</si>
  <si>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</si>
  <si>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</si>
  <si>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</si>
  <si>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</si>
  <si>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</si>
  <si>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</si>
  <si>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</si>
  <si>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</si>
  <si>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</si>
  <si>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</si>
  <si>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</si>
  <si>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</si>
  <si>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</si>
  <si>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</si>
  <si>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</si>
  <si>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</si>
  <si>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</si>
  <si>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</si>
  <si>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</si>
  <si>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</si>
  <si>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</si>
  <si>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</si>
  <si>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</si>
  <si>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</si>
  <si>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</si>
  <si>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</si>
  <si>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</si>
  <si>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</si>
  <si>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</si>
  <si>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</si>
  <si>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</si>
  <si>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</si>
  <si>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</si>
  <si>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</si>
  <si>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</si>
  <si>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</si>
  <si>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</si>
  <si>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</si>
  <si>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</si>
  <si>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</si>
  <si>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</si>
  <si>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</si>
  <si>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</si>
  <si>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</si>
  <si>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</si>
  <si>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</si>
  <si>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</si>
  <si>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</si>
  <si>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</si>
  <si>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</si>
  <si>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</si>
  <si>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</si>
  <si>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</si>
  <si>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</si>
  <si>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</si>
  <si>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</si>
  <si>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</si>
  <si>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</si>
  <si>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</si>
  <si>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</si>
  <si>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</si>
  <si>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</si>
  <si>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</si>
  <si>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</si>
  <si>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</si>
  <si>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</si>
  <si>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</si>
  <si>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</si>
  <si>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</si>
  <si>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</si>
  <si>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</si>
  <si>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</si>
  <si>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</si>
  <si>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</si>
  <si>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</si>
  <si>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</si>
  <si>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</si>
  <si>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</si>
  <si>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</si>
  <si>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</si>
  <si>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</si>
  <si>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</si>
  <si>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</si>
  <si>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</si>
  <si>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</si>
  <si>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</si>
  <si>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</si>
  <si>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</si>
  <si>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</si>
  <si>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</si>
  <si>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</si>
  <si>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</si>
  <si>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</si>
  <si>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</si>
  <si>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</si>
  <si>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</si>
  <si>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</si>
  <si>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</si>
  <si>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</si>
  <si>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</si>
  <si>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</si>
  <si>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</si>
  <si>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</si>
  <si>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</si>
  <si>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</si>
  <si>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</si>
  <si>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</si>
  <si>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</si>
  <si>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</si>
  <si>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</si>
  <si>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</si>
  <si>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</si>
  <si>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</si>
  <si>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</si>
  <si>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</si>
  <si>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</si>
  <si>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</si>
  <si>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</si>
  <si>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</si>
  <si>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</si>
  <si>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</si>
  <si>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</si>
  <si>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</si>
  <si>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</si>
  <si>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</si>
  <si>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</si>
  <si>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</si>
  <si>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</si>
  <si>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</si>
  <si>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</si>
  <si>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</si>
  <si>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</si>
  <si>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</si>
  <si>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</si>
  <si>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</si>
  <si>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</si>
  <si>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</si>
  <si>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</si>
  <si>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</si>
  <si>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</si>
  <si>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</si>
  <si>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</si>
  <si>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</si>
  <si>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</si>
  <si>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</si>
  <si>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</si>
  <si>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</si>
  <si>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</si>
  <si>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</si>
  <si>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</si>
  <si>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</si>
  <si>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</si>
  <si>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</si>
  <si>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</si>
  <si>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</si>
  <si>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</si>
  <si>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</si>
  <si>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</si>
  <si>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</si>
  <si>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</si>
  <si>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</si>
  <si>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</si>
  <si>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</si>
  <si>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</si>
  <si>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</si>
  <si>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</si>
  <si>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</si>
  <si>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</si>
  <si>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</si>
  <si>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</si>
  <si>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</si>
  <si>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</si>
  <si>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</si>
  <si>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</si>
  <si>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</si>
  <si>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</si>
  <si>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</si>
  <si>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</si>
  <si>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</si>
  <si>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</si>
  <si>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</si>
  <si>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</si>
  <si>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</si>
  <si>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</si>
  <si>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</si>
  <si>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</si>
  <si>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</si>
  <si>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</si>
  <si>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</si>
  <si>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</si>
  <si>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</si>
  <si>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</si>
  <si>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</si>
  <si>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</si>
  <si>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</si>
  <si>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</si>
  <si>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</si>
  <si>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</si>
  <si>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</si>
  <si>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</si>
  <si>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</si>
  <si>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</si>
  <si>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</si>
  <si>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</si>
  <si>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</si>
  <si>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</si>
  <si>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</si>
  <si>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</si>
  <si>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</si>
  <si>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</si>
  <si>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</si>
  <si>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</si>
  <si>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</si>
  <si>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</si>
  <si>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</si>
  <si>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</si>
  <si>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</si>
  <si>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</si>
  <si>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</si>
  <si>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</si>
  <si>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</si>
  <si>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</si>
  <si>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</si>
  <si>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</si>
  <si>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</si>
  <si>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</si>
  <si>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</si>
  <si>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</si>
  <si>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</si>
  <si>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</si>
  <si>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</si>
  <si>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</si>
  <si>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</si>
  <si>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</si>
  <si>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</si>
  <si>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</si>
  <si>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</si>
  <si>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</si>
  <si>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</si>
  <si>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</si>
  <si>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</si>
  <si>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</si>
  <si>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</si>
  <si>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</si>
  <si>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</si>
  <si>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</si>
  <si>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</si>
  <si>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</si>
  <si>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</si>
  <si>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</si>
  <si>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</si>
  <si>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</si>
  <si>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</si>
  <si>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</si>
  <si>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</si>
  <si>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</si>
  <si>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</si>
  <si>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</si>
  <si>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</si>
  <si>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</si>
  <si>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</si>
  <si>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</si>
  <si>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</si>
  <si>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</si>
  <si>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</si>
  <si>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</si>
  <si>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</si>
  <si>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</si>
  <si>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</si>
  <si>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</si>
  <si>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</si>
  <si>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</si>
  <si>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</si>
  <si>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</si>
  <si>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</si>
  <si>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</si>
  <si>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</si>
  <si>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</si>
  <si>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</si>
  <si>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</si>
  <si>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</si>
  <si>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</si>
  <si>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</si>
  <si>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</si>
  <si>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</si>
  <si>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</si>
  <si>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</si>
  <si>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</si>
  <si>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</si>
  <si>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</si>
  <si>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</si>
  <si>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</si>
  <si>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</si>
  <si>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</si>
  <si>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</si>
  <si>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</si>
  <si>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</si>
  <si>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</si>
  <si>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</si>
  <si>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</si>
  <si>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</si>
  <si>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</si>
  <si>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</si>
  <si>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</si>
  <si>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</si>
  <si>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</si>
  <si>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</si>
  <si>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</si>
  <si>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</si>
  <si>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</si>
  <si>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</si>
  <si>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</si>
  <si>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</si>
  <si>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</si>
  <si>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</si>
  <si>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</si>
  <si>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</si>
  <si>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</si>
  <si>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</si>
  <si>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</si>
  <si>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</si>
  <si>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</si>
  <si>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</si>
  <si>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</si>
  <si>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</si>
  <si>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</si>
  <si>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</si>
  <si>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</si>
  <si>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</si>
  <si>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</si>
  <si>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</si>
  <si>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</si>
  <si>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</si>
  <si>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</si>
  <si>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</si>
  <si>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</si>
  <si>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</si>
  <si>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</si>
  <si>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</si>
  <si>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</si>
  <si>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</si>
  <si>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</si>
  <si>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</si>
  <si>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</si>
  <si>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</si>
  <si>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</si>
  <si>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</si>
  <si>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</si>
  <si>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</si>
  <si>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</si>
  <si>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</si>
  <si>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</si>
  <si>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</si>
  <si>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</si>
  <si>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</si>
  <si>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</si>
  <si>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</si>
  <si>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</si>
  <si>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</si>
  <si>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</si>
  <si>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</si>
  <si>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</si>
  <si>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</si>
  <si>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</si>
  <si>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</si>
  <si>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</si>
  <si>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</si>
  <si>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</si>
  <si>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</si>
  <si>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</si>
  <si>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</si>
  <si>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</si>
  <si>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</si>
  <si>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</si>
  <si>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</si>
  <si>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</si>
  <si>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</si>
  <si>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</si>
  <si>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</si>
  <si>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</si>
  <si>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</si>
  <si>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</si>
  <si>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</si>
  <si>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</si>
  <si>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</si>
  <si>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</si>
  <si>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</si>
  <si>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</si>
  <si>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</si>
  <si>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</si>
  <si>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</si>
  <si>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</si>
  <si>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</si>
  <si>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</si>
  <si>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</si>
  <si>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</si>
  <si>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</si>
  <si>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</si>
  <si>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</si>
  <si>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</si>
  <si>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</si>
  <si>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</si>
  <si>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</si>
  <si>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</si>
  <si>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</si>
  <si>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</si>
  <si>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</si>
  <si>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</si>
  <si>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</si>
  <si>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</si>
  <si>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</si>
  <si>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</si>
  <si>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</si>
  <si>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</si>
  <si>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</si>
  <si>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</si>
  <si>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</si>
  <si>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</si>
  <si>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</si>
  <si>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</si>
  <si>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</si>
  <si>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</si>
  <si>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</si>
  <si>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</si>
  <si>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</si>
  <si>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</si>
  <si>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</si>
  <si>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</si>
  <si>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</si>
  <si>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</si>
  <si>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</si>
  <si>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</si>
  <si>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</si>
  <si>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</si>
  <si>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</si>
  <si>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</si>
  <si>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</si>
  <si>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</si>
  <si>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</si>
  <si>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</si>
  <si>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</si>
  <si>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</si>
  <si>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</si>
  <si>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</si>
  <si>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</si>
  <si>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</si>
  <si>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</si>
  <si>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</si>
  <si>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</si>
  <si>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</si>
  <si>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</si>
  <si>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</si>
  <si>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</si>
  <si>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</si>
  <si>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</si>
  <si>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</si>
  <si>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</si>
  <si>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</si>
  <si>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</si>
  <si>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</si>
  <si>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</si>
  <si>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</si>
  <si>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</si>
  <si>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</si>
  <si>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</si>
  <si>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</si>
  <si>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</si>
  <si>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</si>
  <si>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</si>
  <si>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</si>
  <si>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</si>
  <si>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</si>
  <si>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</si>
  <si>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</si>
  <si>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</si>
  <si>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</si>
  <si>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</si>
  <si>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</si>
  <si>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</si>
  <si>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</si>
  <si>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</si>
  <si>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</si>
  <si>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</si>
  <si>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</si>
  <si>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</si>
  <si>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</si>
  <si>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</si>
  <si>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</si>
  <si>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</si>
  <si>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</si>
  <si>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</si>
  <si>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</si>
  <si>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</si>
  <si>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</si>
  <si>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</si>
  <si>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</si>
  <si>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</si>
  <si>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</si>
  <si>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</si>
  <si>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</si>
  <si>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</si>
  <si>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</si>
  <si>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</si>
  <si>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</si>
  <si>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</si>
  <si>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</si>
  <si>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</si>
  <si>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</si>
  <si>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</si>
  <si>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</si>
  <si>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</si>
  <si>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</si>
  <si>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</si>
  <si>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</si>
  <si>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</si>
  <si>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</si>
  <si>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</si>
  <si>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</si>
  <si>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</si>
  <si>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</si>
  <si>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</si>
  <si>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</si>
  <si>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</si>
  <si>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</si>
  <si>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</si>
  <si>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</si>
  <si>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</si>
  <si>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</si>
  <si>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</si>
  <si>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</si>
  <si>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</si>
  <si>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</si>
  <si>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</si>
  <si>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</si>
  <si>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</si>
  <si>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</si>
  <si>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</si>
  <si>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</si>
  <si>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</si>
  <si>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</si>
  <si>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</si>
  <si>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</si>
  <si>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</si>
  <si>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</si>
  <si>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</si>
  <si>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</si>
  <si>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</si>
  <si>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</si>
  <si>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</si>
  <si>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</si>
  <si>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</si>
  <si>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</si>
  <si>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</si>
  <si>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</si>
  <si>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</si>
  <si>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</si>
  <si>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</si>
  <si>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</si>
  <si>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</si>
  <si>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</si>
  <si>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</si>
  <si>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</si>
  <si>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</si>
  <si>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</si>
  <si>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</si>
  <si>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</si>
  <si>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</si>
  <si>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</si>
  <si>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</si>
  <si>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</si>
  <si>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</si>
  <si>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</si>
  <si>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</si>
  <si>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</si>
  <si>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</si>
  <si>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</si>
  <si>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</si>
  <si>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</si>
  <si>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</si>
  <si>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</si>
  <si>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</si>
  <si>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</si>
  <si>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</si>
  <si>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</si>
  <si>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</si>
  <si>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</si>
  <si>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</si>
  <si>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</si>
  <si>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</si>
  <si>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</si>
  <si>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</si>
  <si>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</si>
  <si>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</si>
  <si>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</si>
  <si>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</si>
  <si>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</si>
  <si>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</si>
  <si>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</si>
  <si>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</si>
  <si>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</si>
  <si>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</si>
  <si>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</si>
  <si>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</si>
  <si>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</si>
  <si>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</si>
  <si>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</si>
  <si>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</si>
  <si>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</si>
  <si>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</si>
  <si>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</si>
  <si>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</si>
  <si>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</si>
  <si>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</si>
  <si>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</si>
  <si>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</si>
  <si>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</si>
  <si>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</si>
  <si>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</si>
  <si>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</si>
  <si>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</si>
  <si>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</si>
  <si>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</si>
  <si>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</si>
  <si>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</si>
  <si>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</si>
  <si>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</si>
  <si>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</si>
  <si>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</si>
  <si>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</si>
  <si>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</si>
  <si>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</si>
  <si>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</si>
  <si>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</si>
  <si>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</si>
  <si>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</si>
  <si>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</si>
  <si>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</si>
  <si>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</si>
  <si>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</si>
  <si>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</si>
  <si>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</si>
  <si>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</si>
  <si>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</si>
  <si>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</si>
  <si>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</si>
  <si>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</si>
  <si>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</si>
  <si>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</si>
  <si>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</si>
  <si>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</si>
  <si>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</si>
  <si>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</si>
  <si>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</si>
  <si>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</si>
  <si>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</si>
  <si>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</si>
  <si>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</si>
  <si>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</si>
  <si>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</si>
  <si>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</si>
  <si>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</si>
  <si>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</si>
  <si>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</si>
  <si>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</si>
  <si>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</si>
  <si>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</si>
  <si>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</si>
  <si>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</si>
  <si>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</si>
  <si>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</si>
  <si>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</si>
  <si>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</si>
  <si>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</si>
  <si>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</si>
  <si>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</si>
  <si>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</si>
  <si>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</si>
  <si>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</si>
  <si>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</si>
  <si>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</si>
  <si>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</si>
  <si>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</si>
  <si>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</si>
  <si>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</si>
  <si>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</si>
  <si>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</si>
  <si>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</si>
  <si>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</si>
  <si>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</si>
  <si>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</si>
  <si>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</si>
  <si>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</si>
  <si>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</si>
  <si>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</si>
  <si>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</si>
  <si>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</si>
  <si>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</si>
  <si>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</si>
  <si>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</si>
  <si>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</si>
  <si>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</si>
  <si>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</si>
  <si>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</si>
  <si>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</si>
  <si>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</si>
  <si>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</si>
  <si>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</si>
  <si>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</si>
  <si>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</si>
  <si>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</si>
  <si>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</si>
  <si>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</si>
  <si>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</si>
  <si>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</si>
  <si>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</si>
  <si>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</si>
  <si>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</si>
  <si>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</si>
  <si>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</si>
  <si>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</si>
  <si>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</si>
  <si>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</si>
  <si>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</si>
  <si>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</si>
  <si>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</si>
  <si>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</si>
  <si>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</si>
  <si>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</si>
  <si>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</si>
  <si>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</si>
  <si>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</si>
  <si>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</si>
  <si>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</si>
  <si>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</si>
  <si>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</si>
  <si>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</si>
  <si>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</si>
  <si>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</si>
  <si>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</si>
  <si>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</si>
  <si>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</si>
  <si>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</si>
  <si>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</si>
  <si>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</si>
  <si>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</si>
  <si>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</si>
  <si>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</si>
  <si>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</si>
  <si>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</si>
  <si>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</si>
  <si>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</si>
  <si>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</si>
  <si>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</si>
  <si>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</si>
  <si>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</si>
  <si>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</si>
  <si>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</si>
  <si>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</si>
  <si>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</si>
  <si>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</si>
  <si>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</si>
  <si>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</si>
  <si>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</si>
  <si>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</si>
  <si>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</si>
  <si>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</si>
  <si>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</si>
  <si>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</si>
  <si>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</si>
  <si>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</si>
  <si>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</si>
  <si>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</si>
  <si>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</si>
  <si>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</si>
  <si>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</si>
  <si>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</si>
  <si>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</si>
  <si>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</si>
  <si>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</si>
  <si>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</si>
  <si>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</si>
  <si>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</si>
  <si>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</si>
  <si>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</si>
  <si>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</si>
  <si>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</si>
  <si>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</si>
  <si>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</si>
  <si>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</si>
  <si>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</si>
  <si>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</si>
  <si>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</si>
  <si>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</si>
  <si>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</si>
  <si>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</si>
  <si>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</si>
  <si>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</si>
  <si>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</si>
  <si>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</si>
  <si>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</si>
  <si>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</si>
  <si>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</si>
  <si>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</si>
  <si>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</si>
  <si>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</si>
  <si>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</si>
  <si>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</si>
  <si>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</si>
  <si>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</si>
  <si>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</si>
  <si>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</si>
  <si>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</si>
  <si>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</si>
  <si>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</si>
  <si>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</si>
  <si>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</si>
  <si>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</si>
  <si>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</si>
  <si>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</si>
  <si>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</si>
  <si>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</si>
  <si>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</si>
  <si>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</si>
  <si>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</si>
  <si>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</si>
  <si>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</si>
  <si>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</si>
  <si>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</si>
  <si>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</si>
  <si>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</si>
  <si>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</si>
  <si>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</si>
  <si>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</si>
  <si>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</si>
  <si>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</si>
  <si>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</si>
  <si>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</si>
  <si>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</si>
  <si>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</si>
  <si>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</si>
  <si>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</si>
  <si>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</si>
  <si>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</si>
  <si>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</si>
  <si>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</si>
  <si>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</si>
  <si>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</si>
  <si>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</si>
  <si>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</si>
  <si>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</si>
  <si>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</si>
  <si>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</si>
  <si>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</si>
  <si>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</si>
  <si>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</si>
  <si>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</si>
  <si>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</si>
  <si>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</si>
  <si>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</si>
  <si>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</si>
  <si>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</si>
  <si>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</si>
  <si>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</si>
  <si>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</si>
  <si>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</si>
  <si>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</si>
  <si>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</si>
  <si>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</si>
  <si>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</si>
  <si>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</si>
  <si>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</si>
  <si>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</si>
  <si>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</si>
  <si>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</si>
  <si>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</si>
  <si>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</si>
  <si>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</si>
  <si>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</si>
  <si>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</si>
  <si>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</si>
  <si>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</si>
  <si>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</si>
  <si>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</si>
  <si>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</si>
  <si>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</si>
  <si>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</si>
  <si>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</si>
  <si>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</si>
  <si>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</si>
  <si>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</si>
  <si>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</si>
  <si>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</si>
  <si>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</si>
  <si>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</si>
  <si>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</si>
  <si>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</si>
  <si>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</si>
  <si>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</si>
  <si>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</si>
  <si>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</si>
  <si>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</si>
  <si>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</si>
  <si>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</si>
  <si>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</si>
  <si>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</si>
  <si>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</si>
  <si>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</si>
  <si>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</si>
  <si>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</si>
  <si>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</si>
  <si>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</si>
  <si>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</si>
  <si>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</si>
  <si>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</si>
  <si>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</si>
  <si>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</si>
  <si>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</si>
  <si>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</si>
  <si>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</si>
  <si>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</si>
  <si>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</si>
  <si>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</si>
  <si>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</si>
  <si>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</si>
  <si>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</si>
  <si>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</si>
  <si>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</si>
  <si>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</si>
  <si>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</si>
  <si>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</si>
  <si>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</si>
  <si>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</si>
  <si>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</si>
  <si>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</si>
  <si>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</si>
  <si>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</si>
  <si>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</si>
  <si>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</si>
  <si>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</si>
  <si>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</si>
  <si>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</si>
  <si>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</si>
  <si>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</si>
  <si>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</si>
  <si>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</si>
  <si>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</si>
  <si>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</si>
  <si>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</si>
  <si>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</si>
  <si>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</si>
  <si>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</si>
  <si>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</si>
  <si>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</si>
  <si>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</si>
  <si>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</si>
  <si>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</si>
  <si>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</si>
  <si>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</si>
  <si>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</si>
  <si>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</si>
  <si>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</si>
  <si>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</si>
  <si>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</si>
  <si>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</si>
  <si>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</si>
  <si>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</si>
  <si>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</si>
  <si>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</si>
  <si>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</si>
  <si>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</si>
  <si>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</si>
  <si>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</si>
  <si>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</si>
  <si>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</si>
  <si>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</si>
  <si>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</si>
  <si>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</si>
  <si>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</si>
  <si>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</si>
  <si>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</si>
  <si>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</si>
  <si>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</si>
  <si>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</si>
  <si>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</si>
  <si>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</si>
  <si>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</si>
  <si>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</si>
  <si>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</si>
  <si>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</si>
  <si>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</si>
  <si>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</si>
  <si>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</si>
  <si>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</si>
  <si>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</si>
  <si>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</si>
  <si>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</si>
  <si>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</si>
  <si>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</si>
  <si>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</si>
  <si>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</si>
  <si>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</si>
  <si>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</si>
  <si>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</si>
  <si>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</si>
  <si>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</si>
  <si>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</si>
  <si>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</si>
  <si>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</si>
  <si>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</si>
  <si>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</si>
  <si>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</si>
  <si>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</si>
  <si>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</si>
  <si>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</si>
  <si>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</si>
  <si>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</si>
  <si>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</si>
  <si>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</si>
  <si>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</si>
  <si>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</si>
  <si>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</si>
  <si>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</si>
  <si>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</si>
  <si>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</si>
  <si>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</si>
  <si>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</si>
  <si>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</si>
  <si>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</si>
  <si>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</si>
  <si>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</si>
  <si>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</si>
  <si>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</si>
  <si>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</si>
  <si>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</si>
  <si>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</si>
  <si>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</si>
  <si>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</si>
  <si>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</si>
  <si>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</si>
  <si>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</si>
  <si>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</si>
  <si>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</si>
  <si>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</si>
  <si>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</si>
  <si>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</si>
  <si>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</si>
  <si>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</si>
  <si>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</si>
  <si>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</si>
  <si>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</si>
  <si>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</si>
  <si>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</si>
  <si>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</si>
  <si>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</si>
  <si>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</si>
  <si>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</si>
  <si>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</si>
  <si>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</si>
  <si>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</si>
  <si>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</si>
  <si>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</si>
  <si>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</si>
  <si>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</si>
  <si>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</si>
  <si>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</si>
  <si>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</si>
  <si>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</si>
  <si>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</si>
  <si>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</si>
  <si>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</si>
  <si>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</si>
  <si>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</si>
  <si>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</si>
  <si>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</si>
  <si>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</si>
  <si>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</si>
  <si>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</si>
  <si>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</si>
  <si>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</si>
  <si>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</si>
  <si>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</si>
  <si>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</si>
  <si>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</si>
  <si>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</si>
  <si>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</si>
  <si>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</si>
  <si>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</si>
  <si>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</si>
  <si>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</si>
  <si>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</si>
  <si>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</si>
  <si>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</si>
  <si>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</si>
  <si>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</si>
  <si>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</si>
  <si>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</si>
  <si>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</si>
  <si>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</si>
  <si>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</si>
  <si>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</si>
  <si>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</si>
  <si>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</si>
  <si>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</si>
  <si>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</si>
  <si>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</si>
  <si>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</si>
  <si>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</si>
  <si>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</si>
  <si>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</si>
  <si>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</si>
  <si>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</si>
  <si>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</si>
  <si>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</si>
  <si>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</si>
  <si>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</si>
  <si>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</si>
  <si>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</si>
  <si>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</si>
  <si>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</si>
  <si>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</si>
  <si>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</si>
  <si>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</si>
  <si>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</si>
  <si>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</si>
  <si>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</si>
  <si>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</si>
  <si>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</si>
  <si>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</si>
  <si>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</si>
  <si>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</si>
  <si>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</si>
  <si>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</si>
  <si>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</si>
  <si>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</si>
  <si>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</si>
  <si>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</si>
  <si>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</si>
  <si>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</si>
  <si>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</si>
  <si>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</si>
  <si>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</si>
  <si>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</si>
  <si>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</si>
  <si>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</si>
  <si>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</si>
  <si>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</si>
  <si>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</si>
  <si>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</si>
  <si>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</si>
  <si>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</si>
  <si>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</si>
  <si>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</si>
  <si>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</si>
  <si>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</si>
  <si>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</si>
  <si>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</si>
  <si>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</si>
  <si>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</si>
  <si>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</si>
  <si>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</si>
  <si>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</si>
  <si>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</si>
  <si>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</si>
  <si>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</si>
  <si>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</si>
  <si>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</si>
  <si>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</si>
  <si>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</si>
  <si>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</si>
  <si>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</si>
  <si>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</si>
  <si>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</si>
  <si>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</si>
  <si>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</si>
  <si>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</si>
  <si>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</si>
  <si>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</si>
  <si>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</si>
  <si>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</si>
  <si>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</si>
  <si>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</si>
  <si>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</si>
  <si>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</si>
  <si>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</si>
  <si>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</si>
  <si>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</si>
  <si>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</si>
  <si>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</si>
  <si>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</si>
  <si>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</si>
  <si>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</si>
  <si>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</si>
  <si>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</si>
  <si>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</si>
  <si>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</si>
  <si>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</si>
  <si>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</si>
  <si>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</si>
  <si>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</si>
  <si>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</si>
  <si>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</si>
  <si>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</si>
  <si>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</si>
  <si>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</si>
  <si>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</si>
  <si>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</si>
  <si>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</si>
  <si>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</si>
  <si>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</si>
  <si>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</si>
  <si>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</si>
  <si>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</si>
  <si>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</si>
  <si>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</si>
  <si>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</si>
  <si>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</si>
  <si>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</si>
  <si>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</si>
  <si>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</si>
  <si>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</si>
  <si>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</si>
  <si>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</si>
  <si>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</si>
  <si>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</si>
  <si>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</si>
  <si>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</si>
  <si>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</si>
  <si>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</si>
  <si>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</si>
  <si>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</si>
  <si>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</si>
  <si>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</si>
  <si>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</si>
  <si>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</si>
  <si>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</si>
  <si>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</si>
  <si>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</si>
  <si>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</si>
  <si>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</si>
  <si>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</si>
  <si>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</si>
  <si>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</si>
  <si>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</si>
  <si>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</si>
  <si>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</si>
  <si>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</si>
  <si>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</si>
  <si>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</si>
  <si>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</si>
  <si>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</si>
  <si>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</si>
  <si>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</si>
  <si>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</si>
  <si>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</si>
  <si>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</si>
  <si>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</si>
  <si>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</si>
  <si>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</si>
  <si>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</si>
  <si>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</si>
  <si>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</si>
  <si>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</si>
  <si>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</si>
  <si>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</si>
  <si>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</si>
  <si>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</si>
  <si>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</si>
  <si>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</si>
  <si>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</si>
  <si>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</si>
  <si>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</si>
  <si>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</si>
  <si>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</si>
  <si>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</si>
  <si>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</si>
  <si>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</si>
  <si>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</si>
  <si>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</si>
  <si>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</si>
  <si>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</si>
  <si>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</si>
  <si>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</si>
  <si>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</si>
  <si>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</si>
  <si>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</si>
  <si>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</si>
  <si>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</si>
  <si>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</si>
  <si>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</si>
  <si>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</si>
  <si>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</si>
  <si>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</si>
  <si>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</si>
  <si>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</si>
  <si>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</si>
  <si>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</si>
  <si>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</si>
  <si>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</si>
  <si>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</si>
  <si>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</si>
  <si>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</si>
  <si>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</si>
  <si>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</si>
  <si>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</si>
  <si>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</si>
  <si>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</si>
  <si>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</si>
  <si>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</si>
  <si>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</si>
  <si>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</si>
  <si>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</si>
  <si>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</si>
  <si>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</si>
  <si>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</si>
  <si>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</si>
  <si>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</si>
  <si>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</si>
  <si>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</si>
  <si>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</si>
  <si>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</si>
  <si>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</si>
  <si>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</si>
  <si>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</si>
  <si>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</si>
  <si>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</si>
  <si>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</si>
  <si>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</si>
  <si>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</si>
  <si>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</si>
  <si>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</si>
  <si>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</si>
  <si>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</si>
  <si>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</si>
  <si>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</si>
  <si>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</si>
  <si>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</si>
  <si>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</si>
  <si>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</si>
  <si>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</si>
  <si>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</si>
  <si>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</si>
  <si>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</si>
  <si>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</si>
  <si>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</si>
  <si>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</si>
  <si>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</si>
  <si>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</si>
  <si>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</si>
  <si>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</si>
  <si>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</si>
  <si>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</si>
  <si>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</si>
  <si>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</si>
  <si>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</si>
  <si>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</si>
  <si>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</si>
  <si>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</si>
  <si>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</si>
  <si>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</si>
  <si>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</si>
  <si>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</si>
  <si>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</si>
  <si>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</si>
  <si>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</si>
  <si>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</si>
  <si>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</si>
  <si>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</si>
  <si>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</si>
  <si>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</si>
  <si>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</si>
  <si>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</si>
  <si>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</si>
  <si>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</si>
  <si>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</si>
  <si>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</si>
  <si>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</si>
  <si>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</si>
  <si>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</si>
  <si>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</si>
  <si>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</si>
  <si>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</si>
  <si>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</si>
  <si>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</si>
  <si>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</si>
  <si>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</si>
  <si>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</si>
  <si>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</si>
  <si>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</si>
  <si>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</si>
  <si>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</si>
  <si>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</si>
  <si>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</si>
  <si>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</si>
  <si>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</si>
  <si>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</si>
  <si>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</si>
  <si>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</si>
  <si>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</si>
  <si>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</si>
  <si>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</si>
  <si>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</si>
  <si>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</si>
  <si>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</si>
  <si>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</si>
  <si>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</si>
  <si>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</si>
  <si>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</si>
  <si>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</si>
  <si>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</si>
  <si>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</si>
  <si>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</si>
  <si>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</si>
  <si>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</si>
  <si>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</si>
  <si>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</si>
  <si>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</si>
  <si>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</si>
  <si>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</si>
  <si>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</si>
  <si>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</si>
  <si>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</si>
  <si>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</si>
  <si>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</si>
  <si>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</si>
  <si>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</si>
  <si>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</si>
  <si>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</si>
  <si>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</si>
  <si>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</si>
  <si>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</si>
  <si>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</si>
  <si>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</si>
  <si>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</si>
  <si>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</si>
  <si>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</si>
  <si>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</si>
  <si>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</si>
  <si>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</si>
  <si>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</si>
  <si>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</si>
  <si>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</si>
  <si>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</si>
  <si>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</si>
  <si>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</si>
  <si>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</si>
  <si>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</si>
  <si>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</si>
  <si>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</si>
  <si>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</si>
  <si>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</si>
  <si>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</si>
  <si>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</si>
  <si>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</si>
  <si>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</si>
  <si>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</si>
  <si>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</si>
  <si>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</si>
  <si>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</si>
  <si>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</si>
  <si>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</si>
  <si>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</si>
  <si>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</si>
  <si>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</si>
  <si>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</si>
  <si>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</si>
  <si>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</si>
  <si>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</si>
  <si>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</si>
  <si>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</si>
  <si>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</si>
  <si>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</si>
  <si>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</si>
  <si>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</si>
  <si>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</si>
  <si>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</si>
  <si>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</si>
  <si>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</si>
  <si>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</si>
  <si>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</si>
  <si>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</si>
  <si>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</si>
  <si>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</si>
  <si>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</si>
  <si>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</si>
  <si>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</si>
  <si>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</si>
  <si>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</si>
  <si>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</si>
  <si>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</si>
  <si>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</si>
  <si>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</si>
  <si>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</si>
  <si>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</si>
  <si>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</si>
  <si>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</si>
  <si>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</si>
  <si>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</si>
  <si>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</si>
  <si>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</si>
  <si>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</si>
  <si>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</si>
  <si>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</si>
  <si>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</si>
  <si>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</si>
  <si>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</si>
  <si>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</si>
  <si>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</si>
  <si>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</si>
  <si>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</si>
  <si>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</si>
  <si>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</si>
  <si>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</si>
  <si>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</si>
  <si>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</si>
  <si>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</si>
  <si>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</si>
  <si>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</si>
  <si>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</si>
  <si>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</si>
  <si>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</si>
  <si>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</si>
  <si>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</si>
  <si>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</si>
  <si>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</si>
  <si>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</si>
  <si>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</si>
  <si>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</si>
  <si>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</si>
  <si>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</si>
  <si>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</si>
  <si>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</si>
  <si>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</si>
  <si>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</si>
  <si>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</si>
  <si>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</si>
  <si>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</si>
  <si>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</si>
  <si>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</si>
  <si>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</si>
  <si>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</si>
  <si>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</si>
  <si>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</si>
  <si>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</si>
  <si>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</si>
  <si>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</si>
  <si>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</si>
  <si>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</si>
  <si>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</si>
  <si>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</si>
  <si>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</si>
  <si>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</si>
  <si>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</si>
  <si>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</si>
  <si>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</si>
  <si>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</si>
  <si>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</si>
  <si>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</si>
  <si>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</si>
  <si>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</si>
  <si>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</si>
  <si>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</si>
  <si>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</si>
  <si>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</si>
  <si>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</si>
  <si>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</si>
  <si>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</si>
  <si>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</si>
  <si>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</si>
  <si>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</si>
  <si>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</si>
  <si>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</si>
  <si>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</si>
  <si>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</si>
  <si>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</si>
  <si>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</si>
  <si>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</si>
  <si>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</si>
  <si>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</si>
  <si>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</si>
  <si>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</si>
  <si>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</si>
  <si>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</si>
  <si>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</si>
  <si>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</si>
  <si>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</si>
  <si>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</si>
  <si>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</si>
  <si>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</si>
  <si>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</si>
  <si>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</si>
  <si>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</si>
  <si>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</si>
  <si>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</si>
  <si>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</si>
  <si>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</si>
  <si>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</si>
  <si>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</si>
  <si>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</si>
  <si>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</si>
  <si>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</si>
  <si>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</si>
  <si>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</si>
  <si>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</si>
  <si>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</si>
  <si>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</si>
  <si>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</si>
  <si>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</si>
  <si>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</si>
  <si>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</si>
  <si>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</si>
  <si>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</si>
  <si>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</si>
  <si>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</si>
  <si>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</si>
  <si>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</si>
  <si>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</si>
  <si>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</si>
  <si>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</si>
  <si>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</si>
  <si>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</si>
  <si>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</si>
  <si>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</si>
  <si>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</si>
  <si>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</si>
  <si>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</si>
  <si>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</si>
  <si>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</si>
  <si>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</si>
  <si>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</si>
  <si>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</si>
  <si>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</si>
  <si>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</si>
  <si>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</si>
  <si>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</si>
  <si>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</si>
  <si>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</si>
  <si>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</si>
  <si>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</si>
  <si>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</si>
  <si>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</si>
  <si>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</si>
  <si>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</si>
  <si>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</si>
  <si>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</si>
  <si>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</si>
  <si>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</si>
  <si>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</si>
  <si>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</si>
  <si>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</si>
  <si>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</si>
  <si>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</si>
  <si>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</si>
  <si>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</si>
  <si>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</si>
  <si>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</si>
  <si>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</si>
  <si>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</si>
  <si>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</si>
  <si>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</si>
  <si>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</si>
  <si>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</si>
  <si>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</si>
  <si>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</si>
  <si>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</si>
  <si>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</si>
  <si>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</si>
  <si>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</si>
  <si>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</si>
  <si>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</si>
  <si>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</si>
  <si>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</si>
  <si>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</si>
  <si>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</si>
  <si>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</si>
  <si>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</si>
  <si>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</si>
  <si>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</si>
  <si>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</si>
  <si>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</si>
  <si>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</si>
  <si>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</si>
  <si>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</si>
  <si>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</si>
  <si>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</si>
  <si>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</si>
  <si>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</si>
  <si>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</si>
  <si>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</si>
  <si>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</si>
  <si>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</si>
  <si>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</si>
  <si>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</si>
  <si>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</si>
  <si>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</si>
  <si>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</si>
  <si>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</si>
  <si>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</si>
  <si>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</si>
  <si>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</si>
  <si>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</si>
  <si>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</si>
  <si>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</si>
  <si>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</si>
  <si>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</si>
  <si>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</si>
  <si>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</si>
  <si>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</si>
  <si>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</si>
  <si>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</si>
  <si>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</si>
  <si>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</si>
  <si>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</si>
  <si>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</si>
  <si>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</si>
  <si>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</si>
  <si>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</si>
  <si>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</si>
  <si>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</si>
  <si>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</si>
  <si>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</si>
  <si>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</si>
  <si>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</si>
  <si>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</si>
  <si>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</si>
  <si>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</si>
  <si>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</si>
  <si>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</si>
  <si>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</si>
  <si>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</si>
  <si>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</si>
  <si>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</si>
  <si>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</si>
  <si>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</si>
  <si>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</si>
  <si>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</si>
  <si>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</si>
  <si>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</si>
  <si>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</si>
  <si>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</si>
  <si>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</si>
  <si>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</si>
  <si>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</si>
  <si>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</si>
  <si>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</si>
  <si>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</si>
  <si>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</si>
  <si>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</si>
  <si>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</si>
  <si>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</si>
  <si>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</si>
  <si>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</si>
  <si>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</si>
  <si>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</si>
  <si>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</si>
  <si>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</si>
  <si>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</si>
  <si>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</si>
  <si>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</si>
  <si>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</si>
  <si>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</si>
  <si>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</si>
  <si>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</si>
  <si>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</si>
  <si>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</si>
  <si>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</si>
  <si>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</si>
  <si>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</si>
  <si>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</si>
  <si>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</si>
  <si>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</si>
  <si>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</si>
  <si>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</si>
  <si>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</si>
  <si>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</si>
  <si>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</si>
  <si>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</si>
  <si>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</si>
  <si>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</si>
  <si>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</si>
  <si>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</si>
  <si>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</si>
  <si>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</si>
  <si>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</si>
  <si>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</si>
  <si>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</si>
  <si>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</si>
  <si>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</si>
  <si>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</si>
  <si>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</si>
  <si>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</si>
  <si>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</si>
  <si>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</si>
  <si>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</si>
  <si>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</si>
  <si>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</si>
  <si>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</si>
  <si>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</si>
  <si>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</si>
  <si>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</si>
  <si>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</si>
  <si>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</si>
  <si>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</si>
  <si>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</si>
  <si>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</si>
  <si>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</si>
  <si>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</si>
  <si>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</si>
  <si>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</si>
  <si>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</si>
  <si>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</si>
  <si>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</si>
  <si>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</si>
  <si>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</si>
  <si>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</si>
  <si>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</si>
  <si>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</si>
  <si>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</si>
  <si>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</si>
  <si>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</si>
  <si>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</si>
  <si>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</si>
  <si>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</si>
  <si>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</si>
  <si>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</si>
  <si>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</si>
  <si>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</si>
  <si>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</si>
  <si>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</si>
  <si>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</si>
  <si>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</si>
  <si>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</si>
  <si>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</si>
  <si>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</si>
  <si>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</si>
  <si>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</si>
  <si>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</si>
  <si>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</si>
  <si>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</si>
  <si>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</si>
  <si>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</si>
  <si>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</si>
  <si>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</si>
  <si>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</si>
  <si>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</si>
  <si>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</si>
  <si>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</si>
  <si>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</si>
  <si>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</si>
  <si>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</si>
  <si>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</si>
  <si>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</si>
  <si>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</si>
  <si>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</si>
  <si>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</si>
  <si>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</si>
  <si>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</si>
  <si>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</si>
  <si>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</si>
  <si>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</si>
  <si>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</si>
  <si>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</si>
  <si>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</si>
  <si>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</si>
  <si>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</si>
  <si>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</si>
  <si>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</si>
  <si>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</si>
  <si>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</si>
  <si>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</si>
  <si>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</si>
  <si>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</si>
  <si>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</si>
  <si>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</si>
  <si>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</si>
  <si>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</si>
  <si>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</si>
  <si>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</si>
  <si>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</si>
  <si>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</si>
  <si>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</si>
  <si>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</si>
  <si>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</si>
  <si>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</si>
  <si>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</si>
  <si>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</si>
  <si>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</si>
  <si>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</si>
  <si>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</si>
  <si>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</si>
  <si>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</si>
  <si>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</si>
  <si>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</si>
  <si>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</si>
  <si>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</si>
  <si>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</si>
  <si>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</si>
  <si>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</si>
  <si>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</si>
  <si>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</si>
  <si>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</si>
  <si>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</si>
  <si>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</si>
  <si>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</si>
  <si>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</si>
  <si>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</si>
  <si>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</si>
  <si>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</si>
  <si>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</si>
  <si>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</si>
  <si>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</si>
  <si>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</si>
  <si>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</si>
  <si>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</si>
  <si>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</si>
  <si>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</si>
  <si>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</si>
  <si>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</si>
  <si>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</si>
  <si>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</si>
  <si>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</si>
  <si>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</si>
  <si>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</si>
  <si>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</si>
  <si>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</si>
  <si>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</si>
  <si>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</si>
  <si>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</si>
  <si>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</si>
  <si>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</si>
  <si>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</si>
  <si>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</si>
  <si>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</si>
  <si>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</si>
  <si>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</si>
  <si>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</si>
  <si>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</si>
  <si>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</si>
  <si>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</si>
  <si>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</si>
  <si>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</si>
  <si>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</si>
  <si>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</si>
  <si>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</si>
  <si>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</si>
  <si>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</si>
  <si>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</si>
  <si>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</si>
  <si>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</si>
  <si>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</si>
  <si>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</si>
  <si>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</si>
  <si>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</si>
  <si>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</si>
  <si>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</si>
  <si>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</si>
  <si>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</si>
  <si>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</si>
  <si>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</si>
  <si>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</si>
  <si>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</si>
  <si>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</si>
  <si>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</si>
  <si>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</si>
  <si>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</si>
  <si>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</si>
  <si>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</si>
  <si>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</si>
  <si>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</si>
  <si>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</si>
  <si>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</si>
  <si>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</si>
  <si>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</si>
  <si>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</si>
  <si>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</si>
  <si>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</si>
  <si>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</si>
  <si>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</si>
  <si>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</si>
  <si>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</si>
  <si>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</si>
  <si>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</si>
  <si>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</si>
  <si>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</si>
  <si>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</si>
  <si>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</si>
  <si>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</si>
  <si>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</si>
  <si>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</si>
  <si>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</si>
  <si>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</si>
  <si>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</si>
  <si>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</si>
  <si>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</si>
  <si>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</si>
  <si>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</si>
  <si>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</si>
  <si>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</si>
  <si>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</si>
  <si>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</si>
  <si>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</si>
  <si>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</si>
  <si>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</si>
  <si>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</si>
  <si>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</si>
  <si>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</si>
  <si>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</si>
  <si>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</si>
  <si>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</si>
  <si>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</si>
  <si>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</si>
  <si>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</si>
  <si>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</si>
  <si>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</si>
  <si>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</si>
  <si>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</si>
  <si>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</si>
  <si>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</si>
  <si>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</si>
  <si>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</si>
  <si>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</si>
  <si>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</si>
  <si>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</si>
  <si>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</si>
  <si>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</si>
  <si>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</si>
  <si>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</si>
  <si>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</si>
  <si>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</si>
  <si>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</si>
  <si>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</si>
  <si>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</si>
  <si>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</si>
  <si>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</si>
  <si>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</si>
  <si>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</si>
  <si>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</si>
  <si>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</si>
  <si>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</si>
  <si>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</si>
  <si>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</si>
  <si>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</si>
  <si>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</si>
  <si>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</si>
  <si>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</si>
  <si>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</si>
  <si>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</si>
  <si>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</si>
  <si>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</si>
  <si>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</si>
  <si>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</si>
  <si>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</si>
  <si>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</si>
  <si>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</si>
  <si>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</si>
  <si>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</si>
  <si>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</si>
  <si>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</si>
  <si>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</si>
  <si>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</si>
  <si>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</si>
  <si>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</si>
  <si>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</si>
  <si>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</si>
  <si>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</si>
  <si>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</si>
  <si>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</si>
  <si>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</si>
  <si>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</si>
  <si>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</si>
  <si>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</si>
  <si>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</si>
  <si>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</si>
  <si>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</si>
  <si>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</si>
  <si>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</si>
  <si>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</si>
  <si>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</si>
  <si>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</si>
  <si>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</si>
  <si>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</si>
  <si>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</si>
  <si>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</si>
  <si>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</si>
  <si>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</si>
  <si>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</si>
  <si>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</si>
  <si>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</si>
  <si>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</si>
  <si>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</si>
  <si>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</si>
  <si>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</si>
  <si>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</si>
  <si>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</si>
  <si>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</si>
  <si>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</si>
  <si>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</si>
  <si>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</si>
  <si>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</si>
  <si>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</si>
  <si>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</si>
  <si>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</si>
  <si>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</si>
  <si>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</si>
  <si>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</si>
  <si>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</si>
  <si>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</si>
  <si>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</si>
  <si>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</si>
  <si>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</si>
  <si>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</si>
  <si>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</si>
  <si>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</si>
  <si>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</si>
  <si>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</si>
  <si>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</si>
  <si>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</si>
  <si>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</si>
  <si>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</si>
  <si>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</si>
  <si>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</si>
  <si>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</si>
  <si>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</si>
  <si>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</si>
  <si>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</si>
  <si>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</si>
  <si>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</si>
  <si>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</si>
  <si>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</si>
  <si>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</si>
  <si>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</si>
  <si>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</si>
  <si>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</si>
  <si>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</si>
  <si>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</si>
  <si>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</si>
  <si>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</si>
  <si>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</si>
  <si>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</si>
  <si>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</si>
  <si>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</si>
  <si>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</si>
  <si>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</si>
  <si>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</si>
  <si>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</si>
  <si>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</si>
  <si>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</si>
  <si>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</si>
  <si>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</si>
  <si>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</si>
  <si>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</si>
  <si>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</si>
  <si>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</si>
  <si>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</si>
  <si>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</si>
  <si>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</si>
  <si>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</si>
  <si>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</si>
  <si>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</si>
  <si>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</si>
  <si>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</si>
  <si>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</si>
  <si>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</si>
  <si>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</si>
  <si>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</si>
  <si>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</si>
  <si>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</si>
  <si>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</si>
  <si>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</si>
  <si>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</si>
  <si>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</si>
  <si>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</si>
  <si>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</si>
  <si>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</si>
  <si>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</si>
  <si>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</si>
  <si>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</si>
  <si>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</si>
  <si>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</si>
  <si>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</si>
  <si>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</si>
  <si>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</si>
  <si>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</si>
  <si>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</si>
  <si>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</si>
  <si>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</si>
  <si>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</si>
  <si>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</si>
  <si>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</si>
  <si>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</si>
  <si>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</si>
  <si>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</si>
  <si>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</si>
  <si>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</si>
  <si>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</si>
  <si>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</si>
  <si>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</si>
  <si>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</si>
  <si>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</si>
  <si>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</si>
  <si>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</si>
  <si>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</si>
  <si>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</si>
  <si>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</si>
  <si>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</si>
  <si>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</si>
  <si>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</si>
  <si>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</si>
  <si>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</si>
  <si>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</si>
  <si>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</si>
  <si>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</si>
  <si>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</si>
  <si>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</si>
  <si>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</si>
  <si>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</si>
  <si>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</si>
  <si>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</si>
  <si>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</si>
  <si>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</si>
  <si>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</si>
  <si>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</si>
  <si>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</si>
  <si>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</si>
  <si>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</si>
  <si>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</si>
  <si>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</si>
  <si>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</si>
  <si>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</si>
  <si>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</si>
  <si>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</si>
  <si>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</si>
  <si>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</si>
  <si>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</si>
  <si>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</si>
  <si>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</si>
  <si>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</si>
  <si>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</si>
  <si>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</si>
  <si>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</si>
  <si>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</si>
  <si>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</si>
  <si>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</si>
  <si>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</si>
  <si>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</si>
  <si>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</si>
  <si>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</si>
  <si>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</si>
  <si>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</si>
  <si>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</si>
  <si>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</si>
  <si>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</si>
  <si>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</si>
  <si>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</si>
  <si>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</si>
  <si>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</si>
  <si>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</si>
  <si>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</si>
  <si>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</si>
  <si>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</si>
  <si>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</si>
  <si>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</si>
  <si>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</si>
  <si>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</si>
  <si>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</si>
  <si>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</si>
  <si>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</si>
  <si>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</si>
  <si>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</si>
  <si>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</si>
  <si>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</si>
  <si>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</si>
  <si>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</si>
  <si>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</si>
  <si>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</si>
  <si>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</si>
  <si>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</si>
  <si>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</si>
  <si>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</si>
  <si>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</si>
  <si>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</si>
  <si>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</si>
  <si>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</si>
  <si>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</si>
  <si>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</si>
  <si>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</si>
  <si>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</si>
  <si>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</si>
  <si>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</si>
  <si>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</si>
  <si>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</si>
  <si>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</si>
  <si>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</si>
  <si>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</si>
  <si>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</si>
  <si>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</si>
  <si>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</si>
  <si>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</si>
  <si>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</si>
  <si>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</si>
  <si>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</si>
  <si>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</si>
  <si>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</si>
  <si>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</si>
  <si>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</si>
  <si>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</si>
  <si>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</si>
  <si>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</si>
  <si>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</si>
  <si>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</si>
  <si>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</si>
  <si>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</si>
  <si>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</si>
  <si>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</si>
  <si>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</si>
  <si>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</si>
  <si>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</si>
  <si>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</si>
  <si>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</si>
  <si>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</si>
  <si>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</si>
  <si>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</si>
  <si>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</si>
  <si>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</si>
  <si>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</si>
  <si>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</si>
  <si>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</si>
  <si>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</si>
  <si>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</si>
  <si>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</si>
  <si>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</si>
  <si>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</si>
  <si>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</si>
  <si>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</si>
  <si>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</si>
  <si>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</si>
  <si>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</si>
  <si>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</si>
  <si>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</si>
  <si>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</si>
  <si>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</si>
  <si>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</si>
  <si>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</si>
  <si>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</si>
  <si>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</si>
  <si>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</si>
  <si>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</si>
  <si>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</si>
  <si>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</si>
  <si>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</si>
  <si>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</si>
  <si>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</si>
  <si>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</si>
  <si>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</si>
  <si>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</si>
  <si>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</si>
  <si>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</si>
  <si>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</si>
  <si>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</si>
  <si>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</si>
  <si>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</si>
  <si>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</si>
  <si>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</si>
  <si>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</si>
  <si>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</si>
  <si>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</si>
  <si>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</si>
  <si>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</si>
  <si>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</si>
  <si>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</si>
  <si>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</si>
  <si>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</si>
  <si>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</si>
  <si>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</si>
  <si>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</si>
  <si>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</si>
  <si>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</si>
  <si>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</si>
  <si>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</si>
  <si>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</si>
  <si>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</si>
  <si>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</si>
  <si>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</si>
  <si>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</si>
  <si>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</si>
  <si>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</si>
  <si>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</si>
  <si>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</si>
  <si>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</si>
  <si>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</si>
  <si>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</si>
  <si>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</si>
  <si>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</si>
  <si>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</si>
  <si>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</si>
  <si>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</si>
  <si>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</si>
  <si>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</si>
  <si>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</si>
  <si>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</si>
  <si>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</si>
  <si>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</si>
  <si>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</si>
  <si>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</si>
  <si>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</si>
  <si>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</si>
  <si>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</si>
  <si>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</si>
  <si>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</si>
  <si>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</si>
  <si>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</si>
  <si>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</si>
  <si>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</si>
  <si>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</si>
  <si>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</si>
  <si>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</si>
  <si>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</si>
  <si>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</si>
  <si>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</si>
  <si>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</si>
  <si>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</si>
  <si>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</si>
  <si>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</si>
  <si>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</si>
  <si>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</si>
  <si>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</si>
  <si>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</si>
  <si>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</si>
  <si>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</si>
  <si>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</si>
  <si>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</si>
  <si>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</si>
  <si>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</si>
  <si>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</si>
  <si>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</si>
  <si>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</si>
  <si>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</si>
  <si>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</si>
  <si>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</si>
  <si>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</si>
  <si>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</si>
  <si>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</si>
  <si>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</si>
  <si>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</si>
  <si>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</si>
  <si>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</si>
  <si>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</si>
  <si>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</si>
  <si>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</si>
  <si>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</si>
  <si>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</si>
  <si>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</si>
  <si>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</si>
  <si>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</si>
  <si>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</si>
  <si>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</si>
  <si>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</si>
  <si>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</si>
  <si>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</si>
  <si>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</si>
  <si>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</si>
  <si>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</si>
  <si>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</si>
  <si>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</si>
  <si>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</si>
  <si>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</si>
  <si>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</si>
  <si>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</si>
  <si>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</si>
  <si>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</si>
  <si>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</si>
  <si>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</si>
  <si>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</si>
  <si>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</si>
  <si>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</si>
  <si>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</si>
  <si>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</si>
  <si>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</si>
  <si>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</si>
  <si>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</si>
  <si>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</si>
  <si>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</si>
  <si>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</si>
  <si>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</si>
  <si>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</si>
  <si>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</si>
  <si>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</si>
  <si>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</si>
  <si>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</si>
  <si>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</si>
  <si>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</si>
  <si>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</si>
  <si>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</si>
  <si>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</si>
  <si>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</si>
  <si>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</si>
  <si>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</si>
  <si>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</si>
  <si>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</si>
  <si>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</si>
  <si>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</si>
  <si>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</si>
  <si>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</si>
  <si>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</si>
  <si>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</si>
  <si>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</si>
  <si>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</si>
  <si>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</si>
  <si>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</si>
  <si>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</si>
  <si>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</si>
  <si>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</si>
  <si>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</si>
  <si>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</si>
  <si>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</si>
  <si>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</si>
  <si>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</si>
  <si>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</si>
  <si>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</si>
  <si>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</si>
  <si>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</si>
  <si>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</si>
  <si>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</si>
  <si>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</si>
  <si>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</si>
  <si>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</si>
  <si>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</si>
  <si>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</si>
  <si>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</si>
  <si>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</si>
  <si>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</si>
  <si>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</si>
  <si>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</si>
  <si>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</si>
  <si>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</si>
  <si>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</si>
  <si>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</si>
  <si>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</si>
  <si>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</si>
  <si>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</si>
  <si>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</si>
  <si>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</si>
  <si>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</si>
  <si>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</si>
  <si>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</si>
  <si>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</si>
  <si>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</si>
  <si>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</si>
  <si>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</si>
  <si>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</si>
  <si>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</si>
  <si>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</si>
  <si>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</si>
  <si>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</si>
  <si>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</si>
  <si>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</si>
  <si>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</si>
  <si>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</si>
  <si>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</si>
  <si>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</si>
  <si>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</si>
  <si>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</si>
  <si>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</si>
  <si>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</si>
  <si>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</si>
  <si>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</si>
  <si>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</si>
  <si>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</si>
  <si>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</si>
  <si>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</si>
  <si>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</si>
  <si>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</si>
  <si>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</si>
  <si>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</si>
  <si>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</si>
  <si>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</si>
  <si>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</si>
  <si>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</si>
  <si>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</si>
  <si>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</si>
  <si>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</si>
  <si>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</si>
  <si>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</si>
  <si>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</si>
  <si>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</si>
  <si>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</si>
  <si>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</si>
  <si>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</si>
  <si>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</si>
  <si>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</si>
  <si>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</si>
  <si>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</si>
  <si>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</si>
  <si>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</si>
  <si>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</si>
  <si>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</si>
  <si>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</si>
  <si>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</si>
  <si>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</si>
  <si>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</si>
  <si>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</si>
  <si>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</si>
  <si>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</si>
  <si>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</si>
  <si>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</si>
  <si>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</si>
  <si>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</si>
  <si>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</si>
  <si>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</si>
  <si>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</si>
  <si>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</si>
  <si>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</si>
  <si>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</si>
  <si>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</si>
  <si>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</si>
  <si>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</si>
  <si>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</si>
  <si>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</si>
  <si>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</si>
  <si>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</si>
  <si>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</si>
  <si>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</si>
  <si>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</si>
  <si>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</si>
  <si>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</si>
  <si>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</si>
  <si>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</si>
  <si>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</si>
  <si>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</si>
  <si>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</si>
  <si>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</si>
  <si>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</si>
  <si>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</si>
  <si>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</si>
  <si>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</si>
  <si>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</si>
  <si>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</si>
  <si>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</si>
  <si>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</si>
  <si>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</si>
  <si>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</si>
  <si>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</si>
  <si>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</si>
  <si>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</si>
  <si>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</si>
  <si>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</si>
  <si>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</si>
  <si>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</si>
  <si>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</si>
  <si>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</si>
  <si>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</si>
  <si>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</si>
  <si>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</si>
  <si>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</si>
  <si>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</si>
  <si>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</si>
  <si>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</si>
  <si>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</si>
  <si>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</si>
  <si>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</si>
  <si>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</si>
  <si>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</si>
  <si>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</si>
  <si>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</si>
  <si>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</si>
  <si>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</si>
  <si>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</si>
  <si>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</si>
  <si>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</si>
  <si>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</si>
  <si>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</si>
  <si>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</si>
  <si>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</si>
  <si>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</si>
  <si>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</si>
  <si>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</si>
  <si>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</si>
  <si>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</si>
  <si>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</si>
  <si>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</si>
  <si>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</si>
  <si>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</si>
  <si>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</si>
  <si>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</si>
  <si>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</si>
  <si>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</si>
  <si>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</si>
  <si>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</si>
  <si>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</si>
  <si>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</si>
  <si>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</si>
  <si>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</si>
  <si>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</si>
  <si>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</si>
  <si>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</si>
  <si>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</si>
  <si>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</si>
  <si>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</si>
  <si>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</si>
  <si>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</si>
  <si>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</si>
  <si>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</si>
  <si>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</si>
  <si>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</si>
  <si>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</si>
  <si>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</si>
  <si>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</si>
  <si>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</si>
  <si>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</si>
  <si>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</si>
  <si>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</si>
  <si>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</si>
  <si>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</si>
  <si>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</si>
  <si>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</si>
  <si>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</si>
  <si>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</si>
  <si>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</si>
  <si>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</si>
  <si>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</si>
  <si>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</si>
  <si>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</si>
  <si>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</si>
  <si>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</si>
  <si>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</si>
  <si>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</si>
  <si>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</si>
  <si>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</si>
  <si>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</si>
  <si>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</si>
  <si>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</si>
  <si>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</si>
  <si>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</si>
  <si>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</si>
  <si>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</si>
  <si>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</si>
  <si>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</si>
  <si>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</si>
  <si>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</si>
  <si>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</si>
  <si>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</si>
  <si>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</si>
  <si>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</si>
  <si>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</si>
  <si>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</si>
  <si>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</si>
  <si>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</si>
  <si>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</si>
  <si>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</si>
  <si>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</si>
  <si>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</si>
  <si>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</si>
  <si>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</si>
  <si>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</si>
  <si>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</si>
  <si>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</si>
  <si>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</si>
  <si>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</si>
  <si>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</si>
  <si>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</si>
  <si>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</si>
  <si>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</si>
  <si>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</si>
  <si>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</si>
  <si>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</si>
  <si>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</si>
  <si>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</si>
  <si>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</si>
  <si>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</si>
  <si>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</si>
  <si>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</si>
  <si>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</si>
  <si>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</si>
  <si>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</si>
  <si>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</si>
  <si>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</si>
  <si>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</si>
  <si>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</si>
  <si>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</si>
  <si>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</si>
  <si>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</si>
  <si>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</si>
  <si>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</si>
  <si>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</si>
  <si>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</si>
  <si>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</si>
  <si>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</si>
  <si>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</si>
  <si>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</si>
  <si>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</si>
  <si>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</si>
  <si>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</si>
  <si>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</si>
  <si>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</si>
  <si>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</si>
  <si>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</si>
  <si>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</si>
  <si>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</si>
  <si>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</si>
  <si>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</si>
  <si>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</si>
  <si>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</si>
  <si>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</si>
  <si>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</si>
  <si>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</si>
  <si>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</si>
  <si>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</si>
  <si>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</si>
  <si>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</si>
  <si>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</si>
  <si>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</si>
  <si>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</si>
  <si>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</si>
  <si>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</si>
  <si>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</si>
  <si>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</si>
  <si>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</si>
  <si>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</si>
  <si>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</si>
  <si>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</si>
  <si>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</si>
  <si>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</si>
  <si>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</si>
  <si>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</si>
  <si>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</si>
  <si>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</si>
  <si>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</si>
  <si>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</si>
  <si>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</si>
  <si>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</si>
  <si>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</si>
  <si>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</si>
  <si>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</si>
  <si>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</si>
  <si>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</si>
  <si>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</si>
  <si>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</si>
  <si>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</si>
  <si>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</si>
  <si>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</si>
  <si>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</si>
  <si>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</si>
  <si>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</si>
  <si>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</si>
  <si>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</si>
  <si>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</si>
  <si>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</si>
  <si>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</si>
  <si>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</si>
  <si>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</si>
  <si>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</si>
  <si>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</si>
  <si>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</si>
  <si>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</si>
  <si>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</si>
  <si>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</si>
  <si>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</si>
  <si>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</si>
  <si>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</si>
  <si>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</si>
  <si>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</si>
  <si>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</si>
  <si>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</si>
  <si>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</si>
  <si>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</si>
  <si>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</si>
  <si>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</si>
  <si>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</si>
  <si>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</si>
  <si>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</si>
  <si>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</si>
  <si>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</si>
  <si>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</si>
  <si>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</si>
  <si>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</si>
  <si>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</si>
  <si>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</si>
  <si>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</si>
  <si>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</si>
  <si>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</si>
  <si>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</si>
  <si>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</si>
  <si>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</si>
  <si>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</si>
  <si>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</si>
  <si>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</si>
  <si>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</si>
  <si>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</si>
  <si>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</si>
  <si>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</si>
  <si>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</si>
  <si>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</si>
  <si>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</si>
  <si>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</si>
  <si>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</si>
  <si>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</si>
  <si>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</si>
  <si>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</si>
  <si>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</si>
  <si>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</si>
  <si>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</si>
  <si>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</si>
  <si>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</si>
  <si>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</si>
  <si>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</si>
  <si>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</si>
  <si>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</si>
  <si>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</si>
  <si>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</si>
  <si>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</si>
  <si>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</si>
  <si>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</si>
  <si>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</si>
  <si>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</si>
  <si>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</si>
  <si>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</si>
  <si>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</si>
  <si>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</si>
  <si>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</si>
  <si>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</si>
  <si>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</si>
  <si>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</si>
  <si>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</si>
  <si>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</si>
  <si>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</si>
  <si>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</si>
  <si>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</si>
  <si>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</si>
  <si>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</si>
  <si>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</si>
  <si>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</si>
  <si>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</si>
  <si>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</si>
  <si>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</si>
  <si>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</si>
  <si>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</si>
  <si>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</si>
  <si>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</si>
  <si>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</si>
  <si>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</si>
  <si>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</si>
  <si>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</si>
  <si>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</si>
  <si>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</si>
  <si>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</si>
  <si>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</si>
  <si>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</si>
  <si>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</si>
  <si>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</si>
  <si>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</si>
  <si>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</si>
  <si>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</si>
  <si>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</si>
  <si>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</si>
  <si>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</si>
  <si>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</si>
  <si>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</si>
  <si>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</si>
  <si>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</si>
  <si>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</si>
  <si>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</si>
  <si>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</si>
  <si>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</si>
  <si>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</si>
  <si>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</si>
  <si>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</si>
  <si>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</si>
  <si>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</si>
  <si>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</si>
  <si>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</si>
  <si>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</si>
  <si>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</si>
  <si>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</si>
  <si>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</si>
  <si>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</si>
  <si>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</si>
  <si>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</si>
  <si>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</si>
  <si>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</si>
  <si>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</si>
  <si>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</si>
  <si>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</si>
  <si>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</si>
  <si>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</si>
  <si>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</si>
  <si>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</si>
  <si>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</si>
  <si>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</si>
  <si>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</si>
  <si>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</si>
  <si>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</si>
  <si>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</si>
  <si>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</si>
  <si>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</si>
  <si>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</si>
  <si>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</si>
  <si>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</si>
  <si>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</si>
  <si>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</si>
  <si>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</si>
  <si>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</si>
  <si>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</si>
  <si>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</si>
  <si>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</si>
  <si>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</si>
  <si>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</si>
  <si>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</si>
  <si>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</si>
  <si>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</si>
  <si>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</si>
  <si>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</si>
  <si>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</si>
  <si>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</si>
  <si>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</si>
  <si>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</si>
  <si>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</si>
  <si>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</si>
  <si>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</si>
  <si>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</si>
  <si>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</si>
  <si>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</si>
  <si>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</si>
  <si>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</si>
  <si>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</si>
  <si>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</si>
  <si>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</si>
  <si>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</si>
  <si>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</si>
  <si>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</si>
  <si>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</si>
  <si>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</si>
  <si>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</si>
  <si>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</si>
  <si>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</si>
  <si>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</si>
  <si>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</si>
  <si>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</si>
  <si>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</si>
  <si>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</si>
  <si>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</si>
  <si>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</si>
  <si>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</si>
  <si>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</si>
  <si>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</si>
  <si>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</si>
  <si>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</si>
  <si>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</si>
  <si>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</si>
  <si>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</si>
  <si>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</si>
  <si>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</si>
  <si>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</si>
  <si>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</si>
  <si>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</si>
  <si>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</si>
  <si>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</si>
  <si>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</si>
  <si>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</si>
  <si>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</si>
  <si>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</si>
  <si>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</si>
  <si>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</si>
  <si>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</si>
  <si>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</si>
  <si>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</si>
  <si>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</si>
  <si>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</si>
  <si>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</si>
  <si>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</si>
  <si>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</si>
  <si>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</si>
  <si>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</si>
  <si>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</si>
  <si>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</si>
  <si>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</si>
  <si>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</si>
  <si>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</si>
  <si>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</si>
  <si>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</si>
  <si>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</si>
  <si>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</si>
  <si>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</si>
  <si>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</si>
  <si>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</si>
  <si>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</si>
  <si>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</si>
  <si>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</si>
  <si>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</si>
  <si>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</si>
  <si>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</si>
  <si>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</si>
  <si>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</si>
  <si>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</si>
  <si>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</si>
  <si>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</si>
  <si>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</si>
  <si>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</si>
  <si>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</si>
  <si>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</si>
  <si>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</si>
  <si>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</si>
  <si>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</si>
  <si>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</si>
  <si>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</si>
  <si>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</si>
  <si>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</si>
  <si>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</si>
  <si>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</si>
  <si>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</si>
  <si>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</si>
  <si>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</si>
  <si>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</si>
  <si>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</si>
  <si>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</si>
  <si>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</si>
  <si>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</si>
  <si>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</si>
  <si>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</si>
  <si>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</si>
  <si>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</si>
  <si>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</si>
  <si>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</si>
  <si>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</si>
  <si>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</si>
  <si>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</si>
  <si>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</si>
  <si>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</si>
  <si>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</si>
  <si>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</si>
  <si>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</si>
  <si>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</si>
  <si>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</si>
  <si>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</si>
  <si>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</si>
  <si>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</si>
  <si>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</si>
  <si>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</si>
  <si>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</si>
  <si>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</si>
  <si>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</si>
  <si>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</si>
  <si>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</si>
  <si>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</si>
  <si>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</si>
  <si>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</si>
  <si>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</si>
  <si>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</si>
  <si>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</si>
  <si>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</si>
  <si>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</si>
  <si>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</si>
  <si>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</si>
  <si>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</si>
  <si>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</si>
  <si>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</si>
  <si>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</si>
  <si>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</si>
  <si>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</si>
  <si>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</si>
  <si>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</si>
  <si>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</si>
  <si>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</si>
  <si>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</si>
  <si>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</si>
  <si>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</si>
  <si>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</si>
  <si>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</si>
  <si>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</si>
  <si>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</si>
  <si>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</si>
  <si>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</si>
  <si>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</si>
  <si>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</si>
  <si>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</si>
  <si>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</si>
  <si>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</si>
  <si>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</si>
  <si>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</si>
  <si>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</si>
  <si>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</si>
  <si>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</si>
  <si>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</si>
  <si>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</si>
  <si>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</si>
  <si>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</si>
  <si>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</si>
  <si>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</si>
  <si>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</si>
  <si>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</si>
  <si>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</si>
  <si>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</si>
  <si>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</si>
  <si>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</si>
  <si>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</si>
  <si>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</si>
  <si>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</si>
  <si>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</si>
  <si>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</si>
  <si>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</si>
  <si>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</si>
  <si>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</si>
  <si>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</si>
  <si>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</si>
  <si>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</si>
  <si>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</si>
  <si>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</si>
  <si>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</si>
  <si>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</si>
  <si>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</si>
  <si>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</si>
  <si>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</si>
  <si>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</si>
  <si>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</si>
  <si>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</si>
  <si>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</si>
  <si>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</si>
  <si>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</si>
  <si>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</si>
  <si>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</si>
  <si>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</si>
  <si>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</si>
  <si>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</si>
  <si>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</si>
  <si>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</si>
  <si>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</si>
  <si>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</si>
  <si>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</si>
  <si>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</si>
  <si>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</si>
  <si>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</si>
  <si>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</si>
  <si>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</si>
  <si>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</si>
  <si>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</si>
  <si>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</si>
  <si>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</si>
  <si>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</si>
  <si>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</si>
  <si>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</si>
  <si>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</si>
  <si>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</si>
  <si>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</si>
  <si>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</si>
  <si>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</si>
  <si>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</si>
  <si>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</si>
  <si>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</si>
  <si>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</si>
  <si>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</si>
  <si>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</si>
  <si>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</si>
  <si>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</si>
  <si>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</si>
  <si>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</si>
  <si>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</si>
  <si>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</si>
  <si>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</si>
  <si>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</si>
  <si>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</si>
  <si>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</si>
  <si>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</si>
  <si>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</si>
  <si>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</si>
  <si>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</si>
  <si>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</si>
  <si>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</si>
  <si>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</si>
  <si>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</si>
  <si>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</si>
  <si>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</si>
  <si>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</si>
  <si>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</si>
  <si>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</si>
  <si>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</si>
  <si>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</si>
  <si>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</si>
  <si>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</si>
  <si>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</si>
  <si>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</si>
  <si>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</si>
  <si>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</si>
  <si>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</si>
  <si>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</si>
  <si>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</si>
  <si>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</si>
  <si>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</si>
  <si>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</si>
  <si>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</si>
  <si>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</si>
  <si>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</si>
  <si>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</si>
  <si>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</si>
  <si>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</si>
  <si>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</si>
  <si>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</si>
  <si>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</si>
  <si>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</si>
  <si>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</si>
  <si>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</si>
  <si>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</si>
  <si>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</si>
  <si>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</si>
  <si>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</si>
  <si>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</si>
  <si>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</si>
  <si>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</si>
  <si>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</si>
  <si>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</si>
  <si>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</si>
  <si>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</si>
  <si>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</si>
  <si>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</si>
  <si>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</si>
  <si>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</si>
  <si>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</si>
  <si>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</si>
  <si>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</si>
  <si>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</si>
  <si>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</si>
  <si>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</si>
  <si>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</si>
  <si>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</si>
  <si>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</si>
  <si>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</si>
  <si>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</si>
  <si>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</si>
  <si>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</si>
  <si>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</si>
  <si>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</si>
  <si>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</si>
  <si>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</si>
  <si>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</si>
  <si>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</si>
  <si>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</si>
  <si>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</si>
  <si>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</si>
  <si>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</si>
  <si>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</si>
  <si>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</si>
  <si>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</si>
  <si>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</si>
  <si>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</si>
  <si>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</si>
  <si>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</si>
  <si>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</si>
  <si>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</si>
  <si>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</si>
  <si>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</si>
  <si>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</si>
  <si>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</si>
  <si>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</si>
  <si>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</si>
  <si>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</si>
  <si>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</si>
  <si>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</si>
  <si>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</si>
  <si>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</si>
  <si>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</si>
  <si>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</si>
  <si>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</si>
  <si>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</si>
  <si>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</si>
  <si>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</si>
  <si>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</si>
  <si>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</si>
  <si>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</si>
  <si>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</si>
  <si>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</si>
  <si>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</si>
  <si>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</si>
  <si>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</si>
  <si>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</si>
  <si>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</si>
  <si>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</si>
  <si>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</si>
  <si>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</si>
  <si>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</si>
  <si>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</si>
  <si>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</si>
  <si>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</si>
  <si>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</si>
  <si>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</si>
  <si>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</si>
  <si>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</si>
  <si>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</si>
  <si>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</si>
  <si>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</si>
  <si>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</si>
  <si>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</si>
  <si>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</si>
  <si>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</si>
  <si>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</si>
  <si>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</si>
  <si>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</si>
  <si>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</si>
  <si>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</si>
  <si>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</si>
  <si>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</si>
  <si>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</si>
  <si>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</si>
  <si>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</si>
  <si>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</si>
  <si>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</si>
  <si>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</si>
  <si>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</si>
  <si>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</si>
  <si>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</si>
  <si>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</si>
  <si>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</si>
  <si>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</si>
  <si>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</si>
  <si>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</si>
  <si>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</si>
  <si>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</si>
  <si>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</si>
  <si>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</si>
  <si>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</si>
  <si>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</si>
  <si>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</si>
  <si>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</si>
  <si>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</si>
  <si>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</si>
  <si>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</si>
  <si>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</si>
  <si>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</si>
  <si>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</si>
  <si>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</si>
  <si>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</si>
  <si>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</si>
  <si>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</si>
  <si>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</si>
  <si>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</si>
  <si>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</si>
  <si>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</si>
  <si>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</si>
  <si>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</si>
  <si>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</si>
  <si>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</si>
  <si>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</si>
  <si>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</si>
  <si>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</si>
  <si>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</si>
  <si>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</si>
  <si>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</si>
  <si>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</si>
  <si>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</si>
  <si>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</si>
  <si>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</si>
  <si>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</si>
  <si>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</si>
  <si>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</si>
  <si>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</si>
  <si>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</si>
  <si>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</si>
  <si>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</si>
  <si>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</si>
  <si>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</si>
  <si>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</si>
  <si>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</si>
  <si>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</si>
  <si>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</si>
  <si>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</si>
  <si>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</si>
  <si>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</si>
  <si>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</si>
  <si>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</si>
  <si>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</si>
  <si>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</si>
  <si>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</si>
  <si>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</si>
  <si>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</si>
  <si>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</si>
  <si>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</si>
  <si>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</si>
  <si>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</si>
  <si>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</si>
  <si>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</si>
  <si>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</si>
  <si>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</si>
  <si>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</si>
  <si>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</si>
  <si>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</si>
  <si>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</si>
  <si>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</si>
  <si>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</si>
  <si>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</si>
  <si>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</si>
  <si>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</si>
  <si>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</si>
  <si>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</si>
  <si>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</si>
  <si>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</si>
  <si>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</si>
  <si>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</si>
  <si>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</si>
  <si>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</si>
  <si>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</si>
  <si>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</si>
  <si>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</si>
  <si>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</si>
  <si>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</si>
  <si>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</si>
  <si>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</si>
  <si>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</si>
  <si>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</si>
  <si>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</si>
  <si>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</si>
  <si>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</si>
  <si>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</si>
  <si>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</si>
  <si>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</si>
  <si>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</si>
  <si>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</si>
  <si>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</si>
  <si>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</si>
  <si>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</si>
  <si>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</si>
  <si>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</si>
  <si>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</si>
  <si>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</si>
  <si>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</si>
  <si>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</si>
  <si>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</si>
  <si>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</si>
  <si>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</si>
  <si>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</si>
  <si>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</si>
  <si>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</si>
  <si>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</si>
  <si>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</si>
  <si>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</si>
  <si>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</si>
  <si>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</si>
  <si>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</si>
  <si>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</si>
  <si>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</si>
  <si>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</si>
  <si>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</si>
  <si>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</si>
  <si>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</si>
  <si>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</si>
  <si>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</si>
  <si>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</si>
  <si>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</si>
  <si>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</si>
  <si>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</si>
  <si>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</si>
  <si>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</si>
  <si>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</si>
  <si>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</si>
  <si>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</si>
  <si>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</si>
  <si>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</si>
  <si>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</si>
  <si>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</si>
  <si>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</si>
  <si>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</si>
  <si>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</si>
  <si>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</si>
  <si>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</si>
  <si>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</si>
  <si>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</si>
  <si>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</si>
  <si>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</si>
  <si>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</si>
  <si>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</si>
  <si>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</si>
  <si>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</si>
  <si>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</si>
  <si>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</si>
  <si>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</si>
  <si>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</si>
  <si>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</si>
  <si>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</si>
  <si>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</si>
  <si>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</si>
  <si>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</si>
  <si>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</si>
  <si>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</si>
  <si>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</si>
  <si>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</si>
  <si>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</si>
  <si>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</si>
  <si>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</si>
  <si>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</si>
  <si>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</si>
  <si>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</si>
  <si>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</si>
  <si>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</si>
  <si>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</si>
  <si>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</si>
  <si>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</si>
  <si>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</si>
  <si>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</si>
  <si>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</si>
  <si>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</si>
  <si>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</si>
  <si>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</si>
  <si>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</si>
  <si>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</si>
  <si>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</si>
  <si>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</si>
  <si>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</si>
  <si>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</si>
  <si>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</si>
  <si>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</si>
  <si>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</si>
  <si>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</si>
  <si>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</si>
  <si>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</si>
  <si>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</si>
  <si>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</si>
  <si>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</si>
  <si>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</si>
  <si>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</si>
  <si>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</si>
  <si>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</si>
  <si>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</si>
  <si>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</si>
  <si>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</si>
  <si>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</si>
  <si>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</si>
  <si>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</si>
  <si>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</si>
  <si>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</si>
  <si>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</si>
  <si>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</si>
  <si>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</si>
  <si>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</si>
  <si>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</si>
  <si>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</si>
  <si>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</si>
  <si>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</si>
  <si>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</si>
  <si>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</si>
  <si>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</si>
  <si>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</si>
  <si>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</si>
  <si>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</si>
  <si>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</si>
  <si>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</si>
  <si>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</si>
  <si>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</si>
  <si>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</si>
  <si>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</si>
  <si>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</si>
  <si>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</si>
  <si>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</si>
  <si>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</si>
  <si>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</si>
  <si>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</si>
  <si>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</si>
  <si>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</si>
  <si>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</si>
  <si>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</si>
  <si>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</si>
  <si>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</si>
  <si>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</si>
  <si>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</si>
  <si>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</si>
  <si>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</si>
  <si>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</si>
  <si>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</si>
  <si>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</si>
  <si>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</si>
  <si>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</si>
  <si>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</si>
  <si>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</si>
  <si>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</si>
  <si>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</si>
  <si>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</si>
  <si>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</si>
  <si>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</si>
  <si>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</si>
  <si>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</si>
  <si>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</si>
  <si>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</si>
  <si>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</si>
  <si>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</si>
  <si>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</si>
  <si>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</si>
  <si>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</si>
  <si>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</si>
  <si>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</si>
  <si>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</si>
  <si>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</si>
  <si>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</si>
  <si>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</si>
  <si>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</si>
  <si>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</si>
  <si>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</si>
  <si>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</si>
  <si>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</si>
  <si>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</si>
  <si>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</si>
  <si>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</si>
  <si>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</si>
  <si>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</si>
  <si>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</si>
  <si>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</si>
  <si>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</si>
  <si>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</si>
  <si>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</si>
  <si>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</si>
  <si>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</si>
  <si>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</si>
  <si>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</si>
  <si>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</si>
  <si>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</si>
  <si>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</si>
  <si>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</si>
  <si>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</si>
  <si>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</si>
  <si>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</si>
  <si>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</si>
  <si>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</si>
  <si>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</si>
  <si>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</si>
  <si>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</si>
  <si>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</si>
  <si>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</si>
  <si>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</si>
  <si>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</si>
  <si>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</si>
  <si>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</si>
  <si>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</si>
  <si>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</si>
  <si>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</si>
  <si>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</si>
  <si>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</si>
  <si>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</si>
  <si>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</si>
  <si>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</si>
  <si>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</si>
  <si>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</si>
  <si>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</si>
  <si>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</si>
  <si>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</si>
  <si>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</si>
  <si>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</si>
  <si>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</si>
  <si>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</si>
  <si>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</si>
  <si>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</si>
  <si>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</si>
  <si>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</si>
  <si>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</si>
  <si>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</si>
  <si>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</si>
  <si>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</si>
  <si>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</si>
  <si>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</si>
  <si>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</si>
  <si>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</si>
  <si>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</si>
  <si>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</si>
  <si>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</si>
  <si>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</si>
  <si>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</si>
  <si>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</si>
  <si>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</si>
  <si>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</si>
  <si>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</si>
  <si>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</si>
  <si>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</si>
  <si>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</si>
  <si>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</si>
  <si>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</si>
  <si>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</si>
  <si>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</si>
  <si>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</si>
  <si>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</si>
  <si>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</si>
  <si>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</si>
  <si>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</si>
  <si>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</si>
  <si>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</si>
  <si>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</si>
  <si>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</si>
  <si>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</si>
  <si>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</si>
  <si>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</si>
  <si>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</si>
  <si>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</si>
  <si>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</si>
  <si>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</si>
  <si>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</si>
  <si>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</si>
  <si>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</si>
  <si>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</si>
  <si>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</si>
  <si>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</si>
  <si>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</si>
  <si>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</si>
  <si>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</si>
  <si>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</si>
  <si>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</si>
  <si>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</si>
  <si>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</si>
  <si>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</si>
  <si>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</si>
  <si>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</si>
  <si>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</si>
  <si>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</si>
  <si>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</si>
  <si>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</si>
  <si>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</si>
  <si>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</si>
  <si>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</si>
  <si>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</si>
  <si>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</si>
  <si>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</si>
  <si>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</si>
  <si>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</si>
  <si>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</si>
  <si>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</si>
  <si>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</si>
  <si>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</si>
  <si>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</si>
  <si>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</si>
  <si>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</si>
  <si>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</si>
  <si>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</si>
  <si>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</si>
  <si>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</si>
  <si>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</si>
  <si>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</si>
  <si>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</si>
  <si>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</si>
  <si>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</si>
  <si>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</si>
  <si>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</si>
  <si>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</si>
  <si>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</si>
  <si>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</si>
  <si>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</si>
  <si>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</si>
  <si>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</si>
  <si>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</si>
  <si>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</si>
  <si>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</si>
  <si>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</si>
  <si>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</si>
  <si>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</si>
  <si>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</si>
  <si>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</si>
  <si>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</si>
  <si>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</si>
  <si>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</si>
  <si>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</si>
  <si>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</si>
  <si>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</si>
  <si>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</si>
  <si>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</si>
  <si>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</si>
  <si>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</si>
  <si>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</si>
  <si>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</si>
  <si>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</si>
  <si>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</si>
  <si>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</si>
  <si>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</si>
  <si>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</si>
  <si>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</si>
  <si>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</si>
  <si>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</si>
  <si>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</si>
  <si>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</si>
  <si>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</si>
  <si>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</si>
  <si>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</si>
  <si>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</si>
  <si>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</si>
  <si>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</si>
  <si>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</si>
  <si>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</si>
  <si>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</si>
  <si>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</si>
  <si>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</si>
  <si>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</si>
  <si>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</si>
  <si>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</si>
  <si>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</si>
  <si>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</si>
  <si>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</si>
  <si>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</si>
  <si>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</si>
  <si>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</si>
  <si>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</si>
  <si>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</si>
  <si>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</si>
  <si>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</si>
  <si>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</si>
  <si>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</si>
  <si>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</si>
  <si>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</si>
  <si>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</si>
  <si>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</si>
  <si>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</si>
  <si>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</si>
  <si>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</si>
  <si>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</si>
  <si>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</si>
  <si>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</si>
  <si>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</si>
  <si>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</si>
  <si>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</si>
  <si>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</si>
  <si>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</si>
  <si>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</si>
  <si>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</si>
  <si>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</si>
  <si>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</si>
  <si>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</si>
  <si>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</si>
  <si>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</si>
  <si>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</si>
  <si>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</si>
  <si>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</si>
  <si>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</si>
  <si>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</si>
  <si>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</si>
  <si>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</si>
  <si>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</si>
  <si>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</si>
  <si>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</si>
  <si>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</si>
  <si>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</si>
  <si>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</si>
  <si>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</si>
  <si>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</si>
  <si>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</si>
  <si>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</si>
  <si>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</si>
  <si>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</si>
  <si>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</si>
  <si>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</si>
  <si>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</si>
  <si>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</si>
  <si>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</si>
  <si>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</si>
  <si>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</si>
  <si>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</si>
  <si>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</si>
  <si>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</si>
  <si>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</si>
  <si>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</si>
  <si>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</si>
  <si>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</si>
  <si>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</si>
  <si>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</si>
  <si>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</si>
  <si>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</si>
  <si>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</si>
  <si>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</si>
  <si>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</si>
  <si>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</si>
  <si>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</si>
  <si>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</si>
  <si>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</si>
  <si>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</si>
  <si>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</si>
  <si>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</si>
  <si>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</si>
  <si>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</si>
  <si>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</si>
  <si>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</si>
  <si>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</si>
  <si>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</si>
  <si>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</si>
  <si>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</si>
  <si>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</si>
  <si>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</si>
  <si>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</si>
  <si>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</si>
  <si>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</si>
  <si>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</si>
  <si>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</si>
  <si>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</si>
  <si>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</si>
  <si>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</si>
  <si>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</si>
  <si>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</si>
  <si>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</si>
  <si>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</si>
  <si>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</si>
  <si>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</si>
  <si>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</si>
  <si>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</si>
  <si>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</si>
  <si>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</si>
  <si>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</si>
  <si>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</si>
  <si>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</si>
  <si>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</si>
  <si>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</si>
  <si>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</si>
  <si>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</si>
  <si>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</si>
  <si>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</si>
  <si>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</si>
  <si>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</si>
  <si>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</si>
  <si>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</si>
  <si>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</si>
  <si>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</si>
  <si>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</si>
  <si>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</si>
  <si>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</si>
  <si>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</si>
  <si>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</si>
  <si>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</si>
  <si>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</si>
  <si>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</si>
  <si>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</si>
  <si>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</si>
  <si>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</si>
  <si>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</si>
  <si>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</si>
  <si>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</si>
  <si>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</si>
  <si>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</si>
  <si>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</si>
  <si>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</si>
  <si>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</si>
  <si>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</si>
  <si>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</si>
  <si>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</si>
  <si>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</si>
  <si>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</si>
  <si>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</si>
  <si>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</si>
  <si>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</si>
  <si>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</si>
  <si>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</si>
  <si>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</si>
  <si>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</si>
  <si>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</si>
  <si>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</si>
  <si>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</si>
  <si>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</si>
  <si>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</si>
  <si>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</si>
  <si>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</si>
  <si>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</si>
  <si>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</si>
  <si>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</si>
  <si>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</si>
  <si>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</si>
  <si>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</si>
  <si>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</si>
  <si>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</si>
  <si>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</si>
  <si>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</si>
  <si>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</si>
  <si>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</si>
  <si>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</si>
  <si>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</si>
  <si>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</si>
  <si>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</si>
  <si>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</si>
  <si>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</si>
  <si>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</si>
  <si>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</si>
  <si>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</si>
  <si>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</si>
  <si>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</si>
  <si>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</si>
  <si>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</si>
  <si>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</si>
  <si>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</si>
  <si>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</si>
  <si>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</si>
  <si>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</si>
  <si>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</si>
  <si>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</si>
  <si>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</si>
  <si>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</si>
  <si>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</si>
  <si>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</si>
  <si>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</si>
  <si>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</si>
  <si>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</si>
  <si>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</si>
  <si>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</si>
  <si>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</si>
  <si>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</si>
  <si>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</si>
  <si>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</si>
  <si>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</si>
  <si>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</si>
  <si>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</si>
  <si>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</si>
  <si>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</si>
  <si>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</si>
  <si>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</si>
  <si>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</si>
  <si>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</si>
  <si>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</si>
  <si>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</si>
  <si>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</si>
  <si>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</si>
  <si>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</si>
  <si>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</si>
  <si>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</si>
  <si>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</si>
  <si>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</si>
  <si>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</si>
  <si>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</si>
  <si>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</si>
  <si>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</si>
  <si>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</si>
  <si>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</si>
  <si>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</si>
  <si>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</si>
  <si>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</si>
  <si>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</si>
  <si>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</si>
  <si>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</si>
  <si>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</si>
  <si>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</si>
  <si>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</si>
  <si>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</si>
  <si>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</si>
  <si>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</si>
  <si>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</si>
  <si>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</si>
  <si>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</si>
  <si>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</si>
  <si>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</si>
  <si>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</si>
  <si>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</si>
  <si>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</si>
  <si>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</si>
  <si>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</si>
  <si>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</si>
  <si>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</si>
  <si>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</si>
  <si>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</si>
  <si>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</si>
  <si>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</si>
  <si>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</si>
  <si>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</si>
  <si>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</si>
  <si>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</si>
  <si>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</si>
  <si>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</si>
  <si>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</si>
  <si>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</si>
  <si>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</si>
  <si>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</si>
  <si>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</si>
  <si>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</si>
  <si>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</si>
  <si>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</si>
  <si>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</si>
  <si>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</si>
  <si>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</si>
  <si>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</si>
  <si>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</si>
  <si>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</si>
  <si>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</si>
  <si>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</si>
  <si>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</si>
  <si>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</si>
  <si>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</si>
  <si>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</si>
  <si>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</si>
  <si>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</si>
  <si>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</si>
  <si>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</si>
  <si>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</si>
  <si>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</si>
  <si>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</si>
  <si>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</si>
  <si>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</si>
  <si>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</si>
  <si>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</si>
  <si>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</si>
  <si>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</si>
  <si>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</si>
  <si>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</si>
  <si>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</si>
  <si>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</si>
  <si>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</si>
  <si>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</si>
  <si>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</si>
  <si>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</si>
  <si>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</si>
  <si>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</si>
  <si>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</si>
  <si>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</si>
  <si>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</si>
  <si>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</si>
  <si>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</si>
  <si>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</si>
  <si>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</si>
  <si>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</si>
  <si>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</si>
  <si>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</si>
  <si>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</si>
  <si>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</si>
  <si>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</si>
  <si>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</si>
  <si>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</si>
  <si>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</si>
  <si>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</si>
  <si>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</si>
  <si>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</si>
  <si>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</si>
  <si>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</si>
  <si>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</si>
  <si>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</si>
  <si>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</si>
  <si>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</si>
  <si>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</si>
  <si>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</si>
  <si>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</si>
  <si>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</si>
  <si>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</si>
  <si>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</si>
  <si>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</si>
  <si>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</si>
  <si>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</si>
  <si>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</si>
  <si>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</si>
  <si>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</si>
  <si>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</si>
  <si>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</si>
  <si>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</si>
  <si>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</si>
  <si>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</si>
  <si>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</si>
  <si>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</si>
  <si>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</si>
  <si>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</si>
  <si>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</si>
  <si>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</si>
  <si>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</si>
  <si>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</si>
  <si>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</si>
  <si>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</si>
  <si>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</si>
  <si>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</si>
  <si>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</si>
  <si>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</si>
  <si>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</si>
  <si>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</si>
  <si>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</si>
  <si>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</si>
  <si>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</si>
  <si>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</si>
  <si>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</si>
  <si>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</si>
  <si>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</si>
  <si>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</si>
  <si>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</si>
  <si>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</si>
  <si>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</si>
  <si>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</si>
  <si>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</si>
  <si>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</si>
  <si>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</si>
  <si>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</si>
  <si>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</si>
  <si>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</si>
  <si>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</si>
  <si>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</si>
  <si>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</si>
  <si>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</si>
  <si>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</si>
  <si>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</si>
  <si>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</si>
  <si>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</si>
  <si>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</si>
  <si>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</si>
  <si>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</si>
  <si>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</si>
  <si>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</si>
  <si>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</si>
  <si>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</si>
  <si>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</si>
  <si>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</si>
  <si>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</si>
  <si>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</si>
  <si>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</si>
  <si>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</si>
  <si>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</si>
  <si>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</si>
  <si>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</si>
  <si>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</si>
  <si>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</si>
  <si>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</si>
  <si>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</si>
  <si>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</si>
  <si>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</si>
  <si>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</si>
  <si>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</si>
  <si>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</si>
  <si>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</si>
  <si>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</si>
  <si>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</si>
  <si>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</si>
  <si>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</si>
  <si>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</si>
  <si>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</si>
  <si>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</si>
  <si>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</si>
  <si>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</si>
  <si>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</si>
  <si>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</si>
  <si>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</si>
  <si>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</si>
  <si>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</si>
  <si>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</si>
  <si>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</si>
  <si>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</si>
  <si>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</si>
  <si>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</si>
  <si>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</si>
  <si>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</si>
  <si>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</si>
  <si>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</si>
  <si>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</si>
  <si>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</si>
  <si>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</si>
  <si>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</si>
  <si>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</si>
  <si>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</si>
  <si>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</si>
  <si>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</si>
  <si>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</si>
  <si>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</si>
  <si>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</si>
  <si>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</si>
  <si>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</si>
  <si>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</si>
  <si>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</si>
  <si>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</si>
  <si>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</si>
  <si>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</si>
  <si>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</si>
  <si>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</si>
  <si>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</si>
  <si>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</si>
  <si>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</si>
  <si>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</si>
  <si>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</si>
  <si>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</si>
  <si>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</si>
  <si>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</si>
  <si>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</si>
  <si>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</si>
  <si>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</si>
  <si>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</si>
  <si>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</si>
  <si>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</si>
  <si>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</si>
  <si>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</si>
  <si>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</si>
  <si>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</si>
  <si>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</si>
  <si>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</si>
  <si>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</si>
  <si>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</si>
  <si>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</si>
  <si>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</si>
  <si>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</si>
  <si>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</si>
  <si>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</si>
  <si>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</si>
  <si>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</si>
  <si>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</si>
  <si>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</si>
  <si>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</si>
  <si>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</si>
  <si>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</si>
  <si>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</si>
  <si>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</si>
  <si>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</si>
  <si>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</si>
  <si>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</si>
  <si>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</si>
  <si>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</si>
  <si>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</si>
  <si>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</si>
  <si>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</si>
  <si>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</si>
  <si>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</si>
  <si>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</si>
  <si>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</si>
  <si>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</si>
  <si>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</si>
  <si>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</si>
  <si>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</si>
  <si>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</si>
  <si>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</si>
  <si>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</si>
  <si>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</si>
  <si>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</si>
  <si>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</si>
  <si>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</si>
  <si>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</si>
  <si>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</si>
  <si>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</si>
  <si>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</si>
  <si>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</si>
  <si>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</si>
  <si>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</si>
  <si>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</si>
  <si>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</si>
  <si>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</si>
  <si>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</si>
  <si>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</si>
  <si>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</si>
  <si>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</si>
  <si>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</si>
  <si>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</si>
  <si>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</si>
  <si>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</si>
  <si>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</si>
  <si>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</si>
  <si>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</si>
  <si>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</si>
  <si>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</si>
  <si>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</si>
  <si>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</si>
  <si>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</si>
  <si>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</si>
  <si>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</si>
  <si>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</si>
  <si>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</si>
  <si>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</si>
  <si>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</si>
  <si>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</si>
  <si>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</si>
  <si>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</si>
  <si>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</si>
  <si>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</si>
  <si>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</si>
  <si>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</si>
  <si>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</si>
  <si>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</si>
  <si>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</si>
  <si>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</si>
  <si>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</si>
  <si>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</si>
  <si>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</si>
  <si>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</si>
  <si>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</si>
  <si>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</si>
  <si>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</si>
  <si>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</si>
  <si>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</si>
  <si>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</si>
  <si>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</si>
  <si>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</si>
  <si>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</si>
  <si>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</si>
  <si>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</si>
  <si>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</si>
  <si>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</si>
  <si>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</si>
  <si>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</si>
  <si>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</si>
  <si>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</si>
  <si>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</si>
  <si>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</si>
  <si>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</si>
  <si>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</si>
  <si>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</si>
  <si>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</si>
  <si>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</si>
  <si>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</si>
  <si>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</si>
  <si>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</si>
  <si>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</si>
  <si>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</si>
  <si>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</si>
  <si>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</si>
  <si>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</si>
  <si>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</si>
  <si>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</si>
  <si>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</si>
  <si>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</si>
  <si>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</si>
  <si>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</si>
  <si>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</si>
  <si>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</si>
  <si>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</si>
  <si>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</si>
  <si>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</si>
  <si>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</si>
  <si>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</si>
  <si>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</si>
  <si>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</si>
  <si>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</si>
  <si>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</si>
  <si>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</si>
  <si>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</si>
  <si>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</si>
  <si>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</si>
  <si>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</si>
  <si>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</si>
  <si>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</si>
  <si>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</si>
  <si>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</si>
  <si>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</si>
  <si>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</si>
  <si>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</si>
  <si>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</si>
  <si>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</si>
  <si>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</si>
  <si>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</si>
  <si>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</si>
  <si>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</si>
  <si>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</si>
  <si>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</si>
  <si>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</si>
  <si>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</si>
  <si>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</si>
  <si>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</si>
  <si>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</si>
  <si>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</si>
  <si>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</si>
  <si>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</si>
  <si>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</si>
  <si>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</si>
  <si>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</si>
  <si>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</si>
  <si>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</si>
  <si>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</si>
  <si>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</si>
  <si>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</si>
  <si>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</si>
  <si>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</si>
  <si>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</si>
  <si>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</si>
  <si>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</si>
  <si>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</si>
  <si>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</si>
  <si>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</si>
  <si>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</si>
  <si>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</si>
  <si>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</si>
  <si>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</si>
  <si>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</si>
  <si>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</si>
  <si>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</si>
  <si>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</si>
  <si>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</si>
  <si>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</si>
  <si>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</si>
  <si>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</si>
  <si>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</si>
  <si>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</si>
  <si>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</si>
  <si>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</si>
  <si>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</si>
  <si>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</si>
  <si>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</si>
  <si>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</si>
  <si>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</si>
  <si>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</si>
  <si>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</si>
  <si>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</si>
  <si>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</si>
  <si>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</si>
  <si>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</si>
  <si>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</si>
  <si>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</si>
  <si>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</si>
  <si>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</si>
  <si>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</si>
  <si>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</si>
  <si>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</si>
  <si>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</si>
  <si>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</si>
  <si>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</si>
  <si>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</si>
  <si>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</si>
  <si>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</si>
  <si>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</si>
  <si>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</si>
  <si>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</si>
  <si>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</si>
  <si>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</si>
  <si>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</si>
  <si>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</si>
  <si>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</si>
  <si>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</si>
  <si>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</si>
  <si>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</si>
  <si>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</si>
  <si>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</si>
  <si>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</si>
  <si>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</si>
  <si>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</si>
  <si>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</si>
  <si>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</si>
  <si>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</si>
  <si>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</si>
  <si>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</si>
  <si>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</si>
  <si>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</si>
  <si>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</si>
  <si>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</si>
  <si>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</si>
  <si>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</si>
  <si>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</si>
  <si>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</si>
  <si>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</si>
  <si>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</si>
  <si>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</si>
  <si>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</si>
  <si>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</si>
  <si>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</si>
  <si>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</si>
  <si>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</si>
  <si>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</si>
  <si>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</si>
  <si>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</si>
  <si>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</si>
  <si>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</si>
  <si>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</si>
  <si>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</si>
  <si>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</si>
  <si>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</si>
  <si>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</si>
  <si>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</si>
  <si>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</si>
  <si>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</si>
  <si>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</si>
  <si>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</si>
  <si>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</si>
  <si>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</si>
  <si>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</si>
  <si>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</si>
  <si>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</si>
  <si>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</si>
  <si>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</si>
  <si>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</si>
  <si>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</si>
  <si>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</si>
  <si>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</si>
  <si>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</si>
  <si>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</si>
  <si>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</si>
  <si>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</si>
  <si>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</si>
  <si>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</si>
  <si>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</si>
  <si>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</si>
  <si>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</si>
  <si>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</si>
  <si>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</si>
  <si>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</si>
  <si>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</si>
  <si>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</si>
  <si>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</si>
  <si>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</si>
  <si>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</si>
  <si>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</si>
  <si>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</si>
  <si>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</si>
  <si>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</si>
  <si>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</si>
  <si>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</si>
  <si>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</si>
  <si>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</si>
  <si>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</si>
  <si>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</si>
  <si>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</si>
  <si>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</si>
  <si>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</si>
  <si>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</si>
  <si>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</si>
  <si>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</si>
  <si>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</si>
  <si>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</si>
  <si>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</si>
  <si>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</si>
  <si>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</si>
  <si>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</si>
  <si>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</si>
  <si>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</si>
  <si>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</si>
  <si>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</si>
  <si>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</si>
  <si>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</si>
  <si>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</si>
  <si>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</si>
  <si>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</si>
  <si>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</si>
  <si>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</si>
  <si>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</si>
  <si>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</si>
  <si>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</si>
  <si>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</si>
  <si>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</si>
  <si>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</si>
  <si>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</si>
  <si>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</si>
  <si>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</si>
  <si>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</si>
  <si>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</si>
  <si>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</si>
  <si>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</si>
  <si>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</si>
  <si>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</si>
  <si>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</si>
  <si>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</si>
  <si>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</si>
  <si>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</si>
  <si>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</si>
  <si>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</si>
  <si>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</si>
  <si>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</si>
  <si>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</si>
  <si>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</si>
  <si>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</si>
  <si>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</si>
  <si>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</si>
  <si>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</si>
  <si>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</si>
  <si>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</si>
  <si>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</si>
  <si>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</si>
  <si>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</si>
  <si>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</si>
  <si>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</si>
  <si>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</si>
  <si>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</si>
  <si>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</si>
  <si>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</si>
  <si>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</si>
  <si>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</si>
  <si>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</si>
  <si>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</si>
  <si>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</si>
  <si>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</si>
  <si>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</si>
  <si>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</si>
  <si>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</si>
  <si>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</si>
  <si>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</si>
  <si>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</si>
  <si>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</si>
  <si>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</si>
  <si>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</si>
  <si>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</si>
  <si>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</si>
  <si>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</si>
  <si>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</si>
  <si>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</si>
  <si>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</si>
  <si>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</si>
  <si>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</si>
  <si>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</si>
  <si>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</si>
  <si>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</si>
  <si>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</si>
  <si>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</si>
  <si>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</si>
  <si>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</si>
  <si>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</si>
  <si>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</si>
  <si>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</si>
  <si>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</si>
  <si>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</si>
  <si>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</si>
  <si>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</si>
  <si>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</si>
  <si>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</si>
  <si>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</si>
  <si>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</si>
  <si>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</si>
  <si>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</si>
  <si>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</si>
  <si>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</si>
  <si>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</si>
  <si>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</si>
  <si>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</si>
  <si>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</si>
  <si>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</si>
  <si>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</si>
  <si>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</si>
  <si>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</si>
  <si>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</si>
  <si>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</si>
  <si>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</si>
  <si>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</si>
  <si>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</si>
  <si>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</si>
  <si>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</si>
  <si>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</si>
  <si>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</si>
  <si>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</si>
  <si>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</si>
  <si>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</si>
  <si>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</si>
  <si>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</si>
  <si>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</si>
  <si>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</si>
  <si>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</si>
  <si>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</si>
  <si>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</si>
  <si>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</si>
  <si>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</si>
  <si>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</si>
  <si>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</si>
  <si>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</si>
  <si>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</si>
  <si>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</si>
  <si>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</si>
  <si>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</si>
  <si>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</si>
  <si>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</si>
  <si>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</si>
  <si>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</si>
  <si>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</si>
  <si>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</si>
  <si>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</si>
  <si>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</si>
  <si>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</si>
  <si>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</si>
  <si>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</si>
  <si>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</si>
  <si>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</si>
  <si>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</si>
  <si>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</si>
  <si>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</si>
  <si>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</si>
  <si>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</si>
  <si>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</si>
  <si>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</si>
  <si>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</si>
  <si>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</si>
  <si>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</si>
  <si>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</si>
  <si>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</si>
  <si>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</si>
  <si>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</si>
  <si>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</si>
  <si>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</si>
  <si>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</si>
  <si>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</si>
  <si>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</si>
  <si>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</si>
  <si>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</si>
  <si>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</si>
  <si>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</si>
  <si>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</si>
  <si>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</si>
  <si>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</si>
  <si>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</si>
  <si>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</si>
  <si>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</si>
  <si>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</si>
  <si>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</si>
  <si>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</si>
  <si>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</si>
  <si>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</si>
  <si>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</si>
  <si>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</si>
  <si>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</si>
  <si>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</si>
  <si>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</si>
  <si>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</si>
  <si>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</si>
  <si>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</si>
  <si>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</si>
  <si>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</si>
  <si>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</si>
  <si>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</si>
  <si>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</si>
  <si>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</si>
  <si>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</si>
  <si>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</si>
  <si>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</si>
  <si>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</si>
  <si>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</si>
  <si>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</si>
  <si>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</si>
  <si>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</si>
  <si>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</si>
  <si>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</si>
  <si>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</si>
  <si>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</si>
  <si>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</si>
  <si>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</si>
  <si>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</si>
  <si>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</si>
  <si>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</si>
  <si>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</si>
  <si>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</si>
  <si>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</si>
  <si>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</si>
  <si>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</si>
  <si>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</si>
  <si>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</si>
  <si>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</si>
  <si>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</si>
  <si>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</si>
  <si>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</si>
  <si>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</si>
  <si>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</si>
  <si>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</si>
  <si>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</si>
  <si>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</si>
  <si>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</si>
  <si>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</si>
  <si>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</si>
  <si>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</si>
  <si>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</si>
  <si>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</si>
  <si>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</si>
  <si>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</si>
  <si>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</si>
  <si>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</si>
  <si>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</si>
  <si>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</si>
  <si>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</si>
  <si>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</si>
  <si>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</si>
  <si>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</si>
  <si>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</si>
  <si>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</si>
  <si>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</si>
  <si>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</si>
  <si>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</si>
  <si>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</si>
  <si>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</si>
  <si>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</si>
  <si>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</si>
  <si>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</si>
  <si>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</si>
  <si>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</si>
  <si>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</si>
  <si>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</si>
  <si>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</si>
  <si>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</si>
  <si>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</si>
  <si>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</si>
  <si>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</si>
  <si>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</si>
  <si>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</si>
  <si>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</si>
  <si>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</si>
  <si>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</si>
  <si>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</si>
  <si>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</si>
  <si>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</si>
  <si>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</si>
  <si>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</si>
  <si>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</si>
  <si>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</si>
  <si>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</si>
  <si>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</si>
  <si>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</si>
  <si>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</si>
  <si>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</si>
  <si>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</si>
  <si>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</si>
  <si>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</si>
  <si>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</si>
  <si>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</si>
  <si>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</si>
  <si>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</si>
  <si>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</si>
  <si>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</si>
  <si>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</si>
  <si>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</si>
  <si>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</si>
  <si>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</si>
  <si>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</si>
  <si>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</si>
  <si>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</si>
  <si>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</si>
  <si>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</si>
  <si>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</si>
  <si>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</si>
  <si>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</si>
  <si>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</si>
  <si>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</si>
  <si>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</si>
  <si>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</si>
  <si>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</si>
  <si>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</si>
  <si>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</si>
  <si>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</si>
  <si>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</si>
  <si>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</si>
  <si>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</si>
  <si>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</si>
  <si>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</si>
  <si>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</si>
  <si>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</si>
  <si>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</si>
  <si>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</si>
  <si>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</si>
  <si>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</si>
  <si>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</si>
  <si>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</si>
  <si>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</si>
  <si>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</si>
  <si>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</si>
  <si>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</si>
  <si>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</si>
  <si>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</si>
  <si>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</si>
  <si>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</si>
  <si>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</si>
  <si>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</si>
  <si>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</si>
  <si>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</si>
  <si>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</si>
  <si>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</si>
  <si>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</si>
  <si>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</si>
  <si>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</si>
  <si>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</si>
  <si>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</si>
  <si>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</si>
  <si>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</si>
  <si>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</si>
  <si>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</si>
  <si>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</si>
  <si>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</si>
  <si>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</si>
  <si>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</si>
  <si>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</si>
  <si>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</si>
  <si>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</si>
  <si>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</si>
  <si>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</si>
  <si>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</si>
  <si>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</si>
  <si>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</si>
  <si>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</si>
  <si>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</si>
  <si>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</si>
  <si>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</si>
  <si>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</si>
  <si>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</si>
  <si>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</si>
  <si>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</si>
  <si>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</si>
  <si>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</si>
  <si>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</si>
  <si>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</si>
  <si>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</si>
  <si>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</si>
  <si>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</si>
  <si>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</si>
  <si>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</si>
  <si>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</si>
  <si>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</si>
  <si>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</si>
  <si>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</si>
  <si>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</si>
  <si>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</si>
  <si>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</si>
  <si>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</si>
  <si>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</si>
  <si>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</si>
  <si>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</si>
  <si>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</si>
  <si>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</si>
  <si>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</si>
  <si>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</si>
  <si>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</si>
  <si>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</si>
  <si>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</si>
  <si>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</si>
  <si>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</si>
  <si>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</si>
  <si>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</si>
  <si>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</si>
  <si>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</si>
  <si>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</si>
  <si>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</si>
  <si>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</si>
  <si>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</si>
  <si>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</si>
  <si>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</si>
  <si>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</si>
  <si>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</si>
  <si>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</si>
  <si>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</si>
  <si>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</si>
  <si>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</si>
  <si>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</si>
  <si>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</si>
  <si>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</si>
  <si>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</si>
  <si>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</si>
  <si>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</si>
  <si>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</si>
  <si>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</si>
  <si>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</si>
  <si>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</si>
  <si>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</si>
  <si>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</si>
  <si>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</si>
  <si>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</si>
  <si>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</si>
  <si>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</si>
  <si>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</si>
  <si>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</si>
  <si>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</si>
  <si>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</si>
  <si>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</si>
  <si>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</si>
  <si>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</si>
  <si>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</si>
  <si>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</si>
  <si>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</si>
  <si>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</si>
  <si>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</si>
  <si>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</si>
  <si>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</si>
  <si>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</si>
  <si>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</si>
  <si>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</si>
  <si>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</si>
  <si>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</si>
  <si>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</si>
  <si>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</si>
  <si>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</si>
  <si>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</si>
  <si>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</si>
  <si>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</si>
  <si>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</si>
  <si>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</si>
  <si>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</si>
  <si>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</si>
  <si>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</si>
  <si>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</si>
  <si>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</si>
  <si>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</si>
  <si>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</si>
  <si>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</si>
  <si>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</si>
  <si>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</si>
  <si>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</si>
  <si>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</si>
  <si>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</si>
  <si>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</si>
  <si>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</si>
  <si>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</si>
  <si>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</si>
  <si>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</si>
  <si>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</si>
  <si>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</si>
  <si>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</si>
  <si>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</si>
  <si>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</si>
  <si>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</si>
  <si>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</si>
  <si>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</si>
  <si>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</si>
  <si>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</si>
  <si>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</si>
  <si>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</si>
  <si>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</si>
  <si>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</si>
  <si>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</si>
  <si>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</si>
  <si>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</si>
  <si>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</si>
  <si>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</si>
  <si>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</si>
  <si>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</si>
  <si>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</si>
  <si>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</si>
  <si>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</si>
  <si>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</si>
  <si>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</si>
  <si>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</si>
  <si>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</si>
  <si>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</si>
  <si>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</si>
  <si>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</si>
  <si>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</si>
  <si>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</si>
  <si>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</si>
  <si>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</si>
  <si>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</si>
  <si>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</si>
  <si>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</si>
  <si>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</si>
  <si>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</si>
  <si>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</si>
  <si>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</si>
  <si>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</si>
  <si>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</si>
  <si>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</si>
  <si>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</si>
  <si>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</si>
  <si>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</si>
  <si>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</si>
  <si>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</si>
  <si>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</si>
  <si>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</si>
  <si>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</si>
  <si>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</si>
  <si>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</si>
  <si>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</si>
  <si>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</si>
  <si>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</si>
  <si>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</si>
  <si>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</si>
  <si>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</si>
  <si>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</si>
  <si>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</si>
  <si>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</si>
  <si>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</si>
  <si>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</si>
  <si>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</si>
  <si>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</si>
  <si>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</si>
  <si>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</si>
  <si>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</si>
  <si>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</si>
  <si>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</si>
  <si>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</si>
  <si>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</si>
  <si>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</si>
  <si>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</si>
  <si>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</si>
  <si>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</si>
  <si>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</si>
  <si>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</si>
  <si>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</si>
  <si>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</si>
  <si>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</si>
  <si>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</si>
  <si>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</si>
  <si>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</si>
  <si>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</si>
  <si>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</si>
  <si>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</si>
  <si>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</si>
  <si>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</si>
  <si>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</si>
  <si>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</si>
  <si>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</si>
  <si>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</si>
  <si>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</si>
  <si>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</si>
  <si>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</si>
  <si>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</si>
  <si>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</si>
  <si>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</si>
  <si>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</si>
  <si>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</si>
  <si>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</si>
  <si>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</si>
  <si>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</si>
  <si>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</si>
  <si>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</si>
  <si>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</si>
  <si>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</si>
  <si>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</si>
  <si>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</si>
  <si>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</si>
  <si>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</si>
  <si>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</si>
  <si>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</si>
  <si>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</si>
  <si>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</si>
  <si>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</si>
  <si>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</si>
  <si>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</si>
  <si>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</si>
  <si>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</si>
  <si>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</si>
  <si>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</si>
  <si>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</si>
  <si>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</si>
  <si>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</si>
  <si>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</si>
  <si>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</si>
  <si>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</si>
  <si>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</si>
  <si>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</si>
  <si>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</si>
  <si>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</si>
  <si>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</si>
  <si>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</si>
  <si>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</si>
  <si>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</si>
  <si>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</si>
  <si>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</si>
  <si>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</si>
  <si>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</si>
  <si>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</si>
  <si>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</si>
  <si>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</si>
  <si>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</si>
  <si>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</si>
  <si>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</si>
  <si>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</si>
  <si>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</si>
  <si>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</si>
  <si>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</si>
  <si>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</si>
  <si>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</si>
  <si>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</si>
  <si>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</si>
  <si>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</si>
  <si>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</si>
  <si>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</si>
  <si>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</si>
  <si>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</si>
  <si>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</si>
  <si>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</si>
  <si>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</si>
  <si>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</si>
  <si>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</si>
  <si>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</si>
  <si>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</si>
  <si>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</si>
  <si>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</si>
  <si>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</si>
  <si>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</si>
  <si>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</si>
  <si>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</si>
  <si>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</si>
  <si>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</si>
  <si>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</si>
  <si>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</si>
  <si>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</si>
  <si>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</si>
  <si>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</si>
  <si>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</si>
  <si>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</si>
  <si>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</si>
  <si>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</si>
  <si>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</si>
  <si>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</si>
  <si>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</si>
  <si>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</si>
  <si>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</si>
  <si>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</si>
  <si>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</si>
  <si>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</si>
  <si>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</si>
  <si>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</si>
  <si>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</si>
  <si>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</si>
  <si>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</si>
  <si>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</si>
  <si>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</si>
  <si>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</si>
  <si>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</si>
  <si>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</si>
  <si>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</si>
  <si>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</si>
  <si>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</si>
  <si>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</si>
  <si>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</si>
  <si>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</si>
  <si>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</si>
  <si>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</si>
  <si>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</si>
  <si>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</si>
  <si>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</si>
  <si>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</si>
  <si>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</si>
  <si>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</si>
  <si>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</si>
  <si>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</si>
  <si>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</si>
  <si>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</si>
  <si>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</si>
  <si>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</si>
  <si>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</si>
  <si>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</si>
  <si>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</si>
  <si>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</si>
  <si>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</si>
  <si>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</si>
  <si>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</si>
  <si>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</si>
  <si>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</si>
  <si>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</si>
  <si>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</si>
  <si>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</si>
  <si>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</si>
  <si>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</si>
  <si>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</si>
  <si>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</si>
  <si>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</si>
  <si>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</si>
  <si>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</si>
  <si>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</si>
  <si>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</si>
  <si>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</si>
  <si>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</si>
  <si>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</si>
  <si>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</si>
  <si>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</si>
  <si>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</si>
  <si>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</si>
  <si>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</si>
  <si>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</si>
  <si>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</si>
  <si>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</si>
  <si>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</si>
  <si>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</si>
  <si>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</si>
  <si>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</si>
  <si>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</si>
  <si>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</si>
  <si>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</si>
  <si>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</si>
  <si>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</si>
  <si>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</si>
  <si>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</si>
  <si>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</si>
  <si>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</si>
  <si>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</si>
  <si>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</si>
  <si>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</si>
  <si>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</si>
  <si>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</si>
  <si>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</si>
  <si>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</si>
  <si>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</si>
  <si>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</si>
  <si>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</si>
  <si>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</si>
  <si>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</si>
  <si>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</si>
  <si>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</si>
  <si>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</si>
  <si>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</si>
  <si>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</si>
  <si>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</si>
  <si>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</si>
  <si>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</si>
  <si>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</si>
  <si>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</si>
  <si>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</si>
  <si>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</si>
  <si>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</si>
  <si>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</si>
  <si>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</si>
  <si>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</si>
  <si>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</si>
  <si>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</si>
  <si>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</si>
  <si>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</si>
  <si>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</si>
  <si>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</si>
  <si>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</si>
  <si>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</si>
  <si>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</si>
  <si>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</si>
  <si>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</si>
  <si>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</si>
  <si>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</si>
  <si>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</si>
  <si>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</si>
  <si>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</si>
  <si>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</si>
  <si>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</si>
  <si>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</si>
  <si>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</si>
  <si>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</si>
  <si>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</si>
  <si>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</si>
  <si>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</si>
  <si>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</si>
  <si>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</si>
  <si>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</si>
  <si>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</si>
  <si>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</si>
  <si>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</si>
  <si>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</si>
  <si>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</si>
  <si>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</si>
  <si>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</si>
  <si>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</si>
  <si>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</si>
  <si>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</si>
  <si>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</si>
  <si>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</si>
  <si>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</si>
  <si>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</si>
  <si>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</si>
  <si>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</si>
  <si>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</si>
  <si>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</si>
  <si>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</si>
  <si>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</si>
  <si>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</si>
  <si>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</si>
  <si>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</si>
  <si>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</si>
  <si>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</si>
  <si>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</si>
  <si>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</si>
  <si>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</si>
  <si>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</si>
  <si>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</si>
  <si>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</si>
  <si>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</si>
  <si>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</si>
  <si>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</si>
  <si>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</si>
  <si>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</si>
  <si>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</si>
  <si>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</si>
  <si>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</si>
  <si>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</si>
  <si>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</si>
  <si>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</si>
  <si>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</si>
  <si>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</si>
  <si>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</si>
  <si>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</si>
  <si>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</si>
  <si>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</si>
  <si>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</si>
  <si>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</si>
  <si>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</si>
  <si>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</si>
  <si>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</si>
  <si>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</si>
  <si>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</si>
  <si>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</si>
  <si>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</si>
  <si>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</si>
  <si>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</si>
  <si>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</si>
  <si>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</si>
  <si>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</si>
  <si>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</si>
  <si>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</si>
  <si>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</si>
  <si>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</si>
  <si>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</si>
  <si>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</si>
  <si>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</si>
  <si>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</si>
  <si>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</si>
  <si>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</si>
  <si>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</si>
  <si>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</si>
  <si>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</si>
  <si>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</si>
  <si>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</si>
  <si>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</si>
  <si>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</si>
  <si>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</si>
  <si>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</si>
  <si>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</si>
  <si>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</si>
  <si>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</si>
  <si>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</si>
  <si>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</si>
  <si>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</si>
  <si>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</si>
  <si>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</si>
  <si>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</si>
  <si>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</si>
  <si>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</si>
  <si>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</si>
  <si>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</si>
  <si>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</si>
  <si>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</si>
  <si>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</si>
  <si>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</si>
  <si>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</si>
  <si>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</si>
  <si>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</si>
  <si>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</si>
  <si>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</si>
  <si>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</si>
  <si>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</si>
  <si>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</si>
  <si>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</si>
  <si>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</si>
  <si>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</si>
  <si>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</si>
  <si>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</si>
  <si>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</si>
  <si>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</si>
  <si>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</si>
  <si>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</si>
  <si>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</si>
  <si>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</si>
  <si>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</si>
  <si>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</si>
  <si>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</si>
  <si>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</si>
  <si>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</si>
  <si>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</si>
  <si>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</si>
  <si>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</si>
  <si>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</si>
  <si>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</si>
  <si>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</si>
  <si>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</si>
  <si>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</si>
  <si>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</si>
  <si>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</si>
  <si>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</si>
  <si>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</si>
  <si>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</si>
  <si>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</si>
  <si>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</si>
  <si>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</si>
  <si>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</si>
  <si>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</si>
  <si>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</si>
  <si>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</si>
  <si>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</si>
  <si>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</si>
  <si>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</si>
  <si>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</si>
  <si>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</si>
  <si>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</si>
  <si>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</si>
  <si>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</si>
  <si>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</si>
  <si>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</si>
  <si>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</si>
  <si>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</si>
  <si>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</si>
  <si>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</si>
  <si>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</si>
  <si>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</si>
  <si>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</si>
  <si>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</si>
  <si>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</si>
  <si>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</si>
  <si>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</si>
  <si>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</si>
  <si>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</si>
  <si>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</si>
  <si>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</si>
  <si>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</si>
  <si>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</si>
  <si>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</si>
  <si>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</si>
  <si>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</si>
  <si>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</si>
  <si>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</si>
  <si>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</si>
  <si>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</si>
  <si>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</si>
  <si>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</si>
  <si>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</si>
  <si>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</si>
  <si>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</si>
  <si>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</si>
  <si>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</si>
  <si>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</si>
  <si>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</si>
  <si>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</si>
  <si>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</si>
  <si>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</si>
  <si>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</si>
  <si>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</si>
  <si>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</si>
  <si>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</si>
  <si>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</si>
  <si>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</si>
  <si>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</si>
  <si>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</si>
  <si>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</si>
  <si>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</si>
  <si>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</si>
  <si>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</si>
  <si>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</si>
  <si>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</si>
  <si>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</si>
  <si>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</si>
  <si>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</si>
  <si>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</si>
  <si>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</si>
  <si>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</si>
  <si>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</si>
  <si>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</si>
  <si>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</si>
  <si>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</si>
  <si>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</si>
  <si>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</si>
  <si>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</si>
  <si>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</si>
  <si>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</si>
  <si>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</si>
  <si>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</si>
  <si>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</si>
  <si>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</si>
  <si>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</si>
  <si>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</si>
  <si>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</si>
  <si>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</si>
  <si>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</si>
  <si>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</si>
  <si>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</si>
  <si>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</si>
  <si>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</si>
  <si>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</si>
  <si>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</si>
  <si>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</si>
  <si>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</si>
  <si>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</si>
  <si>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</si>
  <si>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</si>
  <si>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</si>
  <si>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</si>
  <si>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</si>
  <si>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</si>
  <si>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</si>
  <si>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</si>
  <si>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</si>
  <si>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</si>
  <si>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</si>
  <si>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</si>
  <si>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</si>
  <si>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</si>
  <si>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</si>
  <si>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</si>
  <si>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</si>
  <si>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</si>
  <si>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</si>
  <si>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</si>
  <si>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</si>
  <si>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</si>
  <si>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</si>
  <si>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</si>
  <si>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</si>
  <si>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</si>
  <si>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</si>
  <si>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</si>
  <si>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</si>
  <si>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</si>
  <si>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</si>
  <si>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</si>
  <si>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</si>
  <si>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</si>
  <si>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</si>
  <si>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</si>
  <si>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</si>
  <si>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</si>
  <si>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</si>
  <si>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</si>
  <si>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</si>
  <si>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</si>
  <si>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</si>
  <si>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</si>
  <si>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</si>
  <si>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</si>
  <si>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</si>
  <si>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</si>
  <si>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</si>
  <si>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</si>
  <si>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</si>
  <si>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</si>
  <si>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</si>
  <si>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</si>
  <si>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</si>
  <si>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</si>
  <si>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</si>
  <si>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</si>
  <si>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</si>
  <si>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</si>
  <si>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</si>
  <si>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</si>
  <si>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</si>
  <si>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</si>
  <si>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</si>
  <si>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</si>
  <si>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</si>
  <si>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</si>
  <si>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</si>
  <si>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</si>
  <si>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</si>
  <si>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</si>
  <si>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</si>
  <si>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</si>
  <si>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</si>
  <si>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</si>
  <si>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</si>
  <si>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</si>
  <si>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</si>
  <si>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</si>
  <si>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</si>
  <si>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</si>
  <si>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</si>
  <si>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</si>
  <si>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</si>
  <si>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</si>
  <si>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</si>
  <si>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</si>
  <si>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</si>
  <si>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</si>
  <si>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</si>
  <si>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</si>
  <si>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</si>
  <si>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</si>
  <si>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</si>
  <si>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</si>
  <si>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</si>
  <si>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</si>
  <si>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</si>
  <si>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</si>
  <si>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</si>
  <si>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</si>
  <si>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</si>
  <si>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</si>
  <si>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</si>
  <si>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</si>
  <si>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</si>
  <si>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</si>
  <si>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</si>
  <si>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</si>
  <si>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</si>
  <si>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</si>
  <si>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</si>
  <si>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</si>
  <si>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</si>
  <si>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</si>
  <si>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</si>
  <si>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</si>
  <si>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</si>
  <si>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</si>
  <si>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</si>
  <si>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</si>
  <si>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</si>
  <si>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</si>
  <si>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</si>
  <si>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</si>
  <si>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</si>
  <si>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</si>
  <si>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</si>
  <si>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</si>
  <si>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</si>
  <si>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</si>
  <si>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</si>
  <si>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</si>
  <si>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</si>
  <si>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</si>
  <si>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</si>
  <si>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</si>
  <si>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</si>
  <si>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</si>
  <si>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</si>
  <si>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</si>
  <si>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</si>
  <si>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</si>
  <si>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</si>
  <si>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</si>
  <si>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</si>
  <si>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</si>
  <si>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</si>
  <si>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</si>
  <si>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</si>
  <si>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</si>
  <si>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</si>
  <si>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</si>
  <si>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</si>
  <si>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</si>
  <si>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</si>
  <si>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</si>
  <si>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</si>
  <si>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</si>
  <si>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</si>
  <si>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</si>
  <si>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</si>
  <si>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</si>
  <si>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</si>
  <si>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</si>
  <si>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</si>
  <si>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</si>
  <si>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</si>
  <si>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</si>
  <si>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</si>
  <si>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</si>
  <si>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</si>
  <si>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</si>
  <si>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</si>
  <si>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</si>
  <si>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</si>
  <si>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</si>
  <si>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</si>
  <si>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</si>
  <si>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</si>
  <si>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</si>
  <si>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</si>
  <si>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</si>
  <si>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</si>
  <si>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</si>
  <si>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</si>
  <si>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</si>
  <si>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</si>
  <si>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</si>
  <si>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</si>
  <si>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</si>
  <si>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</si>
  <si>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</si>
  <si>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</si>
  <si>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</si>
  <si>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</si>
  <si>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</si>
  <si>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</si>
  <si>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</si>
  <si>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</si>
  <si>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</si>
  <si>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</si>
  <si>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</si>
  <si>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</si>
  <si>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</si>
  <si>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</si>
  <si>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</si>
  <si>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</si>
  <si>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</si>
  <si>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</si>
  <si>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</si>
  <si>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</si>
  <si>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</si>
  <si>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</si>
  <si>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</si>
  <si>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</si>
  <si>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</si>
  <si>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</si>
  <si>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</si>
  <si>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</si>
  <si>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</si>
  <si>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</si>
  <si>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</si>
  <si>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</si>
  <si>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</si>
  <si>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</si>
  <si>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</si>
  <si>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</si>
  <si>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</si>
  <si>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</si>
  <si>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</si>
  <si>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</si>
  <si>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</si>
  <si>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</si>
  <si>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</si>
  <si>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</si>
  <si>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</si>
  <si>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</si>
  <si>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</si>
  <si>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</si>
  <si>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</si>
  <si>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</si>
  <si>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</si>
  <si>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</si>
  <si>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</si>
  <si>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</si>
  <si>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</si>
  <si>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</si>
  <si>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</si>
  <si>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</si>
  <si>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</si>
  <si>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</si>
  <si>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</si>
  <si>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</si>
  <si>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</si>
  <si>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</si>
  <si>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</si>
  <si>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</si>
  <si>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</si>
  <si>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</si>
  <si>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</si>
  <si>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</si>
  <si>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</si>
  <si>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</si>
  <si>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</si>
  <si>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</si>
  <si>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</si>
  <si>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</si>
  <si>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</si>
  <si>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</si>
  <si>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</si>
  <si>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</si>
  <si>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</si>
  <si>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</si>
  <si>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</si>
  <si>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</si>
  <si>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</si>
  <si>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</si>
  <si>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</si>
  <si>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</si>
  <si>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</si>
  <si>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</si>
  <si>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</si>
  <si>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</si>
  <si>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</si>
  <si>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</si>
  <si>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</si>
  <si>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</si>
  <si>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</si>
  <si>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</si>
  <si>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</si>
  <si>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</si>
  <si>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</si>
  <si>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</si>
  <si>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</si>
  <si>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</si>
  <si>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</si>
  <si>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</si>
  <si>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</si>
  <si>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</si>
  <si>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</si>
  <si>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</si>
  <si>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</si>
  <si>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</si>
  <si>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</si>
  <si>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</si>
  <si>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</si>
  <si>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</si>
  <si>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</si>
  <si>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</si>
  <si>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</si>
  <si>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</si>
  <si>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</si>
  <si>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</si>
  <si>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</si>
  <si>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</si>
  <si>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</si>
  <si>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</si>
  <si>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</si>
  <si>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</si>
  <si>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</si>
  <si>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</si>
  <si>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</si>
  <si>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</si>
  <si>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</si>
  <si>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</si>
  <si>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</si>
  <si>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</si>
  <si>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</si>
  <si>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</si>
  <si>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</si>
  <si>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</si>
  <si>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</si>
  <si>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</si>
  <si>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</si>
  <si>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</si>
  <si>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</si>
  <si>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</si>
  <si>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</si>
  <si>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</si>
  <si>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</si>
  <si>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</si>
  <si>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</si>
  <si>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</si>
  <si>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</si>
  <si>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</si>
  <si>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</si>
  <si>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</si>
  <si>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</si>
  <si>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</si>
  <si>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</si>
  <si>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</si>
  <si>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</si>
  <si>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</si>
  <si>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</si>
  <si>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</si>
  <si>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</si>
  <si>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</si>
  <si>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</si>
  <si>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</si>
  <si>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</si>
  <si>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</si>
  <si>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</si>
  <si>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</si>
  <si>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</si>
  <si>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</si>
  <si>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</si>
  <si>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</si>
  <si>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</si>
  <si>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</si>
  <si>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</si>
  <si>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</si>
  <si>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</si>
  <si>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</si>
  <si>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</si>
  <si>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</si>
  <si>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</si>
  <si>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</si>
  <si>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</si>
  <si>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</si>
  <si>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</si>
  <si>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</si>
  <si>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</si>
  <si>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</si>
  <si>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</si>
  <si>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</si>
  <si>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</si>
  <si>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</si>
  <si>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</si>
  <si>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</si>
  <si>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</si>
  <si>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</si>
  <si>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</si>
  <si>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</si>
  <si>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</si>
  <si>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</si>
  <si>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</si>
  <si>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</si>
  <si>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</si>
  <si>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</si>
  <si>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</si>
  <si>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</si>
  <si>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</si>
  <si>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</si>
  <si>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</si>
  <si>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</si>
  <si>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</si>
  <si>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</si>
  <si>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</si>
  <si>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</si>
  <si>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</si>
  <si>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</si>
  <si>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</si>
  <si>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</si>
  <si>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</si>
  <si>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</si>
  <si>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</si>
  <si>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</si>
  <si>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</si>
  <si>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</si>
  <si>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</si>
  <si>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</si>
  <si>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</si>
  <si>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</si>
  <si>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</si>
  <si>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</si>
  <si>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</si>
  <si>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</si>
  <si>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</si>
  <si>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</si>
  <si>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</si>
  <si>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</si>
  <si>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</si>
  <si>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</si>
  <si>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</si>
  <si>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</si>
  <si>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</si>
  <si>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</si>
  <si>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</si>
  <si>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</si>
  <si>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</si>
  <si>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</si>
  <si>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</si>
  <si>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</si>
  <si>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</si>
  <si>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</si>
  <si>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</si>
  <si>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</si>
  <si>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</si>
  <si>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</si>
  <si>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</si>
  <si>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</si>
  <si>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</si>
  <si>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</si>
  <si>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</si>
  <si>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</si>
  <si>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</si>
  <si>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</si>
  <si>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</si>
  <si>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</si>
  <si>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</si>
  <si>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</si>
  <si>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</si>
  <si>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</si>
  <si>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</si>
  <si>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</si>
  <si>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</si>
  <si>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</si>
  <si>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</si>
  <si>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</si>
  <si>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</si>
  <si>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</si>
  <si>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</si>
  <si>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</si>
  <si>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</si>
  <si>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</si>
  <si>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</si>
  <si>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</si>
  <si>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</si>
  <si>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</si>
  <si>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</si>
  <si>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</si>
  <si>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</si>
  <si>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</si>
  <si>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</si>
  <si>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</si>
  <si>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</si>
  <si>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</si>
  <si>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</si>
  <si>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</si>
  <si>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</si>
  <si>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</si>
  <si>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</si>
  <si>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</si>
  <si>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</si>
  <si>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</si>
  <si>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</si>
  <si>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</si>
  <si>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</si>
  <si>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</si>
  <si>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</si>
  <si>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</si>
  <si>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</si>
  <si>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</si>
  <si>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</si>
  <si>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</si>
  <si>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</si>
  <si>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</si>
  <si>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</si>
  <si>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</si>
  <si>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</si>
  <si>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</si>
  <si>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</si>
  <si>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</si>
  <si>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</si>
  <si>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</si>
  <si>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</si>
  <si>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</si>
  <si>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</si>
  <si>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</si>
  <si>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</si>
  <si>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</si>
  <si>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</si>
  <si>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</si>
  <si>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</si>
  <si>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</si>
  <si>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</si>
  <si>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</si>
  <si>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</si>
  <si>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</si>
  <si>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</si>
  <si>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</si>
  <si>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</si>
  <si>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</si>
  <si>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</si>
  <si>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</si>
  <si>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</si>
  <si>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</si>
  <si>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</si>
  <si>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</si>
  <si>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</si>
  <si>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</si>
  <si>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</si>
  <si>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</si>
  <si>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</si>
  <si>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</si>
  <si>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</si>
  <si>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</si>
  <si>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</si>
  <si>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</si>
  <si>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</si>
  <si>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</si>
  <si>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</si>
  <si>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</si>
  <si>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</si>
  <si>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</si>
  <si>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</si>
  <si>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</si>
  <si>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</si>
  <si>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</si>
  <si>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</si>
  <si>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</si>
  <si>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</si>
  <si>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</si>
  <si>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</si>
  <si>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</si>
  <si>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</si>
  <si>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</si>
  <si>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</si>
  <si>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</si>
  <si>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</si>
  <si>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</si>
  <si>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</si>
  <si>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</si>
  <si>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</si>
  <si>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</si>
  <si>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</si>
  <si>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</si>
  <si>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</si>
  <si>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</si>
  <si>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</si>
  <si>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</si>
  <si>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</si>
  <si>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</si>
  <si>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</si>
  <si>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</si>
  <si>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</si>
  <si>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</si>
  <si>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</si>
  <si>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</si>
  <si>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</si>
  <si>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</si>
  <si>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</si>
  <si>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</si>
  <si>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</si>
  <si>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</si>
  <si>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</si>
  <si>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</si>
  <si>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</si>
  <si>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</si>
  <si>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</si>
  <si>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</si>
  <si>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</si>
  <si>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</si>
  <si>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</si>
  <si>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</si>
  <si>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</si>
  <si>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</si>
  <si>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</si>
  <si>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</si>
  <si>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</si>
  <si>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</si>
  <si>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</si>
  <si>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</si>
  <si>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</si>
  <si>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</si>
  <si>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</si>
  <si>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</si>
  <si>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</si>
  <si>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</si>
  <si>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</si>
  <si>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</si>
  <si>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</si>
  <si>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</si>
  <si>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</si>
  <si>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</si>
  <si>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</si>
  <si>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</si>
  <si>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</si>
  <si>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</si>
  <si>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</si>
  <si>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</si>
  <si>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</si>
  <si>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</si>
  <si>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</si>
  <si>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</si>
  <si>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</si>
  <si>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</si>
  <si>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</si>
  <si>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</si>
  <si>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</si>
  <si>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</si>
  <si>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</si>
  <si>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</si>
  <si>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</si>
  <si>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</si>
  <si>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</si>
  <si>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</si>
  <si>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</si>
  <si>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</si>
  <si>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</si>
  <si>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</si>
  <si>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</si>
  <si>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</si>
  <si>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</si>
  <si>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</si>
  <si>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</si>
  <si>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</si>
  <si>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</si>
  <si>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</si>
  <si>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</si>
  <si>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</si>
  <si>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</si>
  <si>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</si>
  <si>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</si>
  <si>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</si>
  <si>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</si>
  <si>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</si>
  <si>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</si>
  <si>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</si>
  <si>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</si>
  <si>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</si>
  <si>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</si>
  <si>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</si>
  <si>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</si>
  <si>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</si>
  <si>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</si>
  <si>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</si>
  <si>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</si>
  <si>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</si>
  <si>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</si>
  <si>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</si>
  <si>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</si>
  <si>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</si>
  <si>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</si>
  <si>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</si>
  <si>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</si>
  <si>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</si>
  <si>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</si>
  <si>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</si>
  <si>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</si>
  <si>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</si>
  <si>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</si>
  <si>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</si>
  <si>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</si>
  <si>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</si>
  <si>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</si>
  <si>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</si>
  <si>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</si>
  <si>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</si>
  <si>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</si>
  <si>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</si>
  <si>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</si>
  <si>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</si>
  <si>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</si>
  <si>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</si>
  <si>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</si>
  <si>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</si>
  <si>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</si>
  <si>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</si>
  <si>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</si>
  <si>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</si>
  <si>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</si>
  <si>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</si>
  <si>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</si>
  <si>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</si>
  <si>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</si>
  <si>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</si>
  <si>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</si>
  <si>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</si>
  <si>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</si>
  <si>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</si>
  <si>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</si>
  <si>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</si>
  <si>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</si>
  <si>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</si>
  <si>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</si>
  <si>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</si>
  <si>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</si>
  <si>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</si>
  <si>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</si>
  <si>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</si>
  <si>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</si>
  <si>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</si>
  <si>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</si>
  <si>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</si>
  <si>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</si>
  <si>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</si>
  <si>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</si>
  <si>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</si>
  <si>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</si>
  <si>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</si>
  <si>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</si>
  <si>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</si>
  <si>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</si>
  <si>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</si>
  <si>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</si>
  <si>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</si>
  <si>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</si>
  <si>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</si>
  <si>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</si>
  <si>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</si>
  <si>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</si>
  <si>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</si>
  <si>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</si>
  <si>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</si>
  <si>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</si>
  <si>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</si>
  <si>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</si>
  <si>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</si>
  <si>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</si>
  <si>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</si>
  <si>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</si>
  <si>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</si>
  <si>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</si>
  <si>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</si>
  <si>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</si>
  <si>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</si>
  <si>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</si>
  <si>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</si>
  <si>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</si>
  <si>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</si>
  <si>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</si>
  <si>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</si>
  <si>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</si>
  <si>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</si>
  <si>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</si>
  <si>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</si>
  <si>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</si>
  <si>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</si>
  <si>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</si>
  <si>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</si>
  <si>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</si>
  <si>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</si>
  <si>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</si>
  <si>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</si>
  <si>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</si>
  <si>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</si>
  <si>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</si>
  <si>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</si>
  <si>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</si>
  <si>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</si>
  <si>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</si>
  <si>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</si>
  <si>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</si>
  <si>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</si>
  <si>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</si>
  <si>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</si>
  <si>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</si>
  <si>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</si>
  <si>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</si>
  <si>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</si>
  <si>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</si>
  <si>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</si>
  <si>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</si>
  <si>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</si>
  <si>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</si>
  <si>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</si>
  <si>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</si>
  <si>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</si>
  <si>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</si>
  <si>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</si>
  <si>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</si>
  <si>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</si>
  <si>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</si>
  <si>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</si>
  <si>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</si>
  <si>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</si>
  <si>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</si>
  <si>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</si>
  <si>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</si>
  <si>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</si>
  <si>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</si>
  <si>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</si>
  <si>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</si>
  <si>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</si>
  <si>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</si>
  <si>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</si>
  <si>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</si>
  <si>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</si>
  <si>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</si>
  <si>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</si>
  <si>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</si>
  <si>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</si>
  <si>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</si>
  <si>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</si>
  <si>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</si>
  <si>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</si>
  <si>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</si>
  <si>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</si>
  <si>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</si>
  <si>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</si>
  <si>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</si>
  <si>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</si>
  <si>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</si>
  <si>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</si>
  <si>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</si>
  <si>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</si>
  <si>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</si>
  <si>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</si>
  <si>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</si>
  <si>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</si>
  <si>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</si>
  <si>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</si>
  <si>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</si>
  <si>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</si>
  <si>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</si>
  <si>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</si>
  <si>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</si>
  <si>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</si>
  <si>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</si>
  <si>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</si>
  <si>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</si>
  <si>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</si>
  <si>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</si>
  <si>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</si>
  <si>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</si>
  <si>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</si>
  <si>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</si>
  <si>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</si>
  <si>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</si>
  <si>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</si>
  <si>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</si>
  <si>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</si>
  <si>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</si>
  <si>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</si>
  <si>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</si>
  <si>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</si>
  <si>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</si>
  <si>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</si>
  <si>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</si>
  <si>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</si>
  <si>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</si>
  <si>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</si>
  <si>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</si>
  <si>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</si>
  <si>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</si>
  <si>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</si>
  <si>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</si>
  <si>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</si>
  <si>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</si>
  <si>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</si>
  <si>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</si>
  <si>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</si>
  <si>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</si>
  <si>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</si>
  <si>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</si>
  <si>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</si>
  <si>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</si>
  <si>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</si>
  <si>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</si>
  <si>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</si>
  <si>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</si>
  <si>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</si>
  <si>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</si>
  <si>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</si>
  <si>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</si>
  <si>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</si>
  <si>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</si>
  <si>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</si>
  <si>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</si>
  <si>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</si>
  <si>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</si>
  <si>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</si>
  <si>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</si>
  <si>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</si>
  <si>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</si>
  <si>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</si>
  <si>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</si>
  <si>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</si>
  <si>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</si>
  <si>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</si>
  <si>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</si>
  <si>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</si>
  <si>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</si>
  <si>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</si>
  <si>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</si>
  <si>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</si>
  <si>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</si>
  <si>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</si>
  <si>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</si>
  <si>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</si>
  <si>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</si>
  <si>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</si>
  <si>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</si>
  <si>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</si>
  <si>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</si>
  <si>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</si>
  <si>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</si>
  <si>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</si>
  <si>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</si>
  <si>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</si>
  <si>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</si>
  <si>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</si>
  <si>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</si>
  <si>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</si>
  <si>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</si>
  <si>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</si>
  <si>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</si>
  <si>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</si>
  <si>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</si>
  <si>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</si>
  <si>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</si>
  <si>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</si>
  <si>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</si>
  <si>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</si>
  <si>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</si>
  <si>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</si>
  <si>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</si>
  <si>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</si>
  <si>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</si>
  <si>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</si>
  <si>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</si>
  <si>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</si>
  <si>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</si>
  <si>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</si>
  <si>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</si>
  <si>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</si>
  <si>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</si>
  <si>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</si>
  <si>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</si>
  <si>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</si>
  <si>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</si>
  <si>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</si>
  <si>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</si>
  <si>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</si>
  <si>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</si>
  <si>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</si>
  <si>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</si>
  <si>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</si>
  <si>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</si>
  <si>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</si>
  <si>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</si>
  <si>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</si>
  <si>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</si>
  <si>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</si>
  <si>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</si>
  <si>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</si>
  <si>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</si>
  <si>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</si>
  <si>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</si>
  <si>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</si>
  <si>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</si>
  <si>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</si>
  <si>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</si>
  <si>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</si>
  <si>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</si>
  <si>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</si>
  <si>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</si>
  <si>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</si>
  <si>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</si>
  <si>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</si>
  <si>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</si>
  <si>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</si>
  <si>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</si>
  <si>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</si>
  <si>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</si>
  <si>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</si>
  <si>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</si>
  <si>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</si>
  <si>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</si>
  <si>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</si>
  <si>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</si>
  <si>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</si>
  <si>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</si>
  <si>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</si>
  <si>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</si>
  <si>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</si>
  <si>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</si>
  <si>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</si>
  <si>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</si>
  <si>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</si>
  <si>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</si>
  <si>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</si>
  <si>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</si>
  <si>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</si>
  <si>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</si>
  <si>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</si>
  <si>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</si>
  <si>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</si>
  <si>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</si>
  <si>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</si>
  <si>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</si>
  <si>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</si>
  <si>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</si>
  <si>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</si>
  <si>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</si>
  <si>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</si>
  <si>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</si>
  <si>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</si>
  <si>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</si>
  <si>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</si>
  <si>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</si>
  <si>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</si>
  <si>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</si>
  <si>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</si>
  <si>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</si>
  <si>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</si>
  <si>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</si>
  <si>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</si>
  <si>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</si>
  <si>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</si>
  <si>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</si>
  <si>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</si>
  <si>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</si>
  <si>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</si>
  <si>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</si>
  <si>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</si>
  <si>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</si>
  <si>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</si>
  <si>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</si>
  <si>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</si>
  <si>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</si>
  <si>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</si>
  <si>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</si>
  <si>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</si>
  <si>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</si>
  <si>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</si>
  <si>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</si>
  <si>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</si>
  <si>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</si>
  <si>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</si>
  <si>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</si>
  <si>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</si>
  <si>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</si>
  <si>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</si>
  <si>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</si>
  <si>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</si>
  <si>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</si>
  <si>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</si>
  <si>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</si>
  <si>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</si>
  <si>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</si>
  <si>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</si>
  <si>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</si>
  <si>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</si>
  <si>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</si>
  <si>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</si>
  <si>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</si>
  <si>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</si>
  <si>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</si>
  <si>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</si>
  <si>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</si>
  <si>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</si>
  <si>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</si>
  <si>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</si>
  <si>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</si>
  <si>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</si>
  <si>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</si>
  <si>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</si>
  <si>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</si>
  <si>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</si>
  <si>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</si>
  <si>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</si>
  <si>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</si>
  <si>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</si>
  <si>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</si>
  <si>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</si>
  <si>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</si>
  <si>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</si>
  <si>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</si>
  <si>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</si>
  <si>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</si>
  <si>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</si>
  <si>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</si>
  <si>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</si>
  <si>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</si>
  <si>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</si>
  <si>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</si>
  <si>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</si>
  <si>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</si>
  <si>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</si>
  <si>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</si>
  <si>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</si>
  <si>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</si>
  <si>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</si>
  <si>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</si>
  <si>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</si>
  <si>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</si>
  <si>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</si>
  <si>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</si>
  <si>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</si>
  <si>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</si>
  <si>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</si>
  <si>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</si>
  <si>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</si>
  <si>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</si>
  <si>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</si>
  <si>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</si>
  <si>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</si>
  <si>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</si>
  <si>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</si>
  <si>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</si>
  <si>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</si>
  <si>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</si>
  <si>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</si>
  <si>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</si>
  <si>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</si>
  <si>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</si>
  <si>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</si>
  <si>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</si>
  <si>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</si>
  <si>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</si>
  <si>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</si>
  <si>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</si>
  <si>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</si>
  <si>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</si>
  <si>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</si>
  <si>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</si>
  <si>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</si>
  <si>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</si>
  <si>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</si>
  <si>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</si>
  <si>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</si>
  <si>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</si>
  <si>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</si>
  <si>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</si>
  <si>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</si>
  <si>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</si>
  <si>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</si>
  <si>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</si>
  <si>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</si>
  <si>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</si>
  <si>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</si>
  <si>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</si>
  <si>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</si>
  <si>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</si>
  <si>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</si>
  <si>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</si>
  <si>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</si>
  <si>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</si>
  <si>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</si>
  <si>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</si>
  <si>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</si>
  <si>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</si>
  <si>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</si>
  <si>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</si>
  <si>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</si>
  <si>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</si>
  <si>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</si>
  <si>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</si>
  <si>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</si>
  <si>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</si>
  <si>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</si>
  <si>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</si>
  <si>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</si>
  <si>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</si>
  <si>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</si>
  <si>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</si>
  <si>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</si>
  <si>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</si>
  <si>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</si>
  <si>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</si>
  <si>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</si>
  <si>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</si>
  <si>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</si>
  <si>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</si>
  <si>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</si>
  <si>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</si>
  <si>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</si>
  <si>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</si>
  <si>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</si>
  <si>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</si>
  <si>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</si>
  <si>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</si>
  <si>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</si>
  <si>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</si>
  <si>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</si>
  <si>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</si>
  <si>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</si>
  <si>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</si>
  <si>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</si>
  <si>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</si>
  <si>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</si>
  <si>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</si>
  <si>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</si>
  <si>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</si>
  <si>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</si>
  <si>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</si>
  <si>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</si>
  <si>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</si>
  <si>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</si>
  <si>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</si>
  <si>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</si>
  <si>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</si>
  <si>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</si>
  <si>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</si>
  <si>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</si>
  <si>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</si>
  <si>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</si>
  <si>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</si>
  <si>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</si>
  <si>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</si>
  <si>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</si>
  <si>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</si>
  <si>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</si>
  <si>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</si>
  <si>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</si>
  <si>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</si>
  <si>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</si>
  <si>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</si>
  <si>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</si>
  <si>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</si>
  <si>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</si>
  <si>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</si>
  <si>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</si>
  <si>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</si>
  <si>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</si>
  <si>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</si>
  <si>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</si>
  <si>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</si>
  <si>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</si>
  <si>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</si>
  <si>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</si>
  <si>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</si>
  <si>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</si>
  <si>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</si>
  <si>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</si>
  <si>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</si>
  <si>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</si>
  <si>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</si>
  <si>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</si>
  <si>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</si>
  <si>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</si>
  <si>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</si>
  <si>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</si>
  <si>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</si>
  <si>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</si>
  <si>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</si>
  <si>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</si>
  <si>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</si>
  <si>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</si>
  <si>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</si>
  <si>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</si>
  <si>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</si>
  <si>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</si>
  <si>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</si>
  <si>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</si>
  <si>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</si>
  <si>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</si>
  <si>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</si>
  <si>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</si>
  <si>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</si>
  <si>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</si>
  <si>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</si>
  <si>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</si>
  <si>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</si>
  <si>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</si>
  <si>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</si>
  <si>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</si>
  <si>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</si>
  <si>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</si>
  <si>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</si>
  <si>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</si>
  <si>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</si>
  <si>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</si>
  <si>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</si>
  <si>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</si>
  <si>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</si>
  <si>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</si>
  <si>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</si>
  <si>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</si>
  <si>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</si>
  <si>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</si>
  <si>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</si>
  <si>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</si>
  <si>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</si>
  <si>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</si>
  <si>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</si>
  <si>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</si>
  <si>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</si>
  <si>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</si>
  <si>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</si>
  <si>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</si>
  <si>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</si>
  <si>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</si>
  <si>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</si>
  <si>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</si>
  <si>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</si>
  <si>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</si>
  <si>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</si>
  <si>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</si>
  <si>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</si>
  <si>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</si>
  <si>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</si>
  <si>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</si>
  <si>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</si>
  <si>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</si>
  <si>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</si>
  <si>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</si>
  <si>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</si>
  <si>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</si>
  <si>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</si>
  <si>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</si>
  <si>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</si>
  <si>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</si>
  <si>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</si>
  <si>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</si>
  <si>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</si>
  <si>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</si>
  <si>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</si>
  <si>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</si>
  <si>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</si>
  <si>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</si>
  <si>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</si>
  <si>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</si>
  <si>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</si>
  <si>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</si>
  <si>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</si>
  <si>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</si>
  <si>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</si>
  <si>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</si>
  <si>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</si>
  <si>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</si>
  <si>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</si>
  <si>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</si>
  <si>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</si>
  <si>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</si>
  <si>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</si>
  <si>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</si>
  <si>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</si>
  <si>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</si>
  <si>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</si>
  <si>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</si>
  <si>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</si>
  <si>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</si>
  <si>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</si>
  <si>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</si>
  <si>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</si>
  <si>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</si>
  <si>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</si>
  <si>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</si>
  <si>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</si>
  <si>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</si>
  <si>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</si>
  <si>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</si>
  <si>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</si>
  <si>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</si>
  <si>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</si>
  <si>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</si>
  <si>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</si>
  <si>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</si>
  <si>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</si>
  <si>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</si>
  <si>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</si>
  <si>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</si>
  <si>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</si>
  <si>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</si>
  <si>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</si>
  <si>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</si>
  <si>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</si>
  <si>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</si>
  <si>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</si>
  <si>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</si>
  <si>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</si>
  <si>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</si>
  <si>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</si>
  <si>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</si>
  <si>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</si>
  <si>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</si>
  <si>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</si>
  <si>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</si>
  <si>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</si>
  <si>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</si>
  <si>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</si>
  <si>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</si>
  <si>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</si>
  <si>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</si>
  <si>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</si>
  <si>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</si>
  <si>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</si>
  <si>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</si>
  <si>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</si>
  <si>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</si>
  <si>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</si>
  <si>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</si>
  <si>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</si>
  <si>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</si>
  <si>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</si>
  <si>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</si>
  <si>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</si>
  <si>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</si>
  <si>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</si>
  <si>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</si>
  <si>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</si>
  <si>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</si>
  <si>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</si>
  <si>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</si>
  <si>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</si>
  <si>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</si>
  <si>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</si>
  <si>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</si>
  <si>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</si>
  <si>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</si>
  <si>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</si>
  <si>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</si>
  <si>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</si>
  <si>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</si>
  <si>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</si>
  <si>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</si>
  <si>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</si>
  <si>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</si>
  <si>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</si>
  <si>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</si>
  <si>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</si>
  <si>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</si>
  <si>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</si>
  <si>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</si>
  <si>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</si>
  <si>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</si>
  <si>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</si>
  <si>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</si>
  <si>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</si>
  <si>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</si>
  <si>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</si>
  <si>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</si>
  <si>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</si>
  <si>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</si>
  <si>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</si>
  <si>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</si>
  <si>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</si>
  <si>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</si>
  <si>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</si>
  <si>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</si>
  <si>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</si>
  <si>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</si>
  <si>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</si>
  <si>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</si>
  <si>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</si>
  <si>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</si>
  <si>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</si>
  <si>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</si>
  <si>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</si>
  <si>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</si>
  <si>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</si>
  <si>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</si>
  <si>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</si>
  <si>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</si>
  <si>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</si>
  <si>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</si>
  <si>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</si>
  <si>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</si>
  <si>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</si>
  <si>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</si>
  <si>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</si>
  <si>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</si>
  <si>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</si>
  <si>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</si>
  <si>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</si>
  <si>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</si>
  <si>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</si>
  <si>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</si>
  <si>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</si>
  <si>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</si>
  <si>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</si>
  <si>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</si>
  <si>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</si>
  <si>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</si>
  <si>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</si>
  <si>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</si>
  <si>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</si>
  <si>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</si>
  <si>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</si>
  <si>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</si>
  <si>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</si>
  <si>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</si>
  <si>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</si>
  <si>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</si>
  <si>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</si>
  <si>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</si>
  <si>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</si>
  <si>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</si>
  <si>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</si>
  <si>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</si>
  <si>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</si>
  <si>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</si>
  <si>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</si>
  <si>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</si>
  <si>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</si>
  <si>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</si>
  <si>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</si>
  <si>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</si>
  <si>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</si>
  <si>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</si>
  <si>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</si>
  <si>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</si>
  <si>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</si>
  <si>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</si>
  <si>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</si>
  <si>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</si>
  <si>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</si>
  <si>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</si>
  <si>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</si>
  <si>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</si>
  <si>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</si>
  <si>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</si>
  <si>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</si>
  <si>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</si>
  <si>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</si>
  <si>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</si>
  <si>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</si>
  <si>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</si>
  <si>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</si>
  <si>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</si>
  <si>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</si>
  <si>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</si>
  <si>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</si>
  <si>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</si>
  <si>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</si>
  <si>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</si>
  <si>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</si>
  <si>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</si>
  <si>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</si>
  <si>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</si>
  <si>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</si>
  <si>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</si>
  <si>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</si>
  <si>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</si>
  <si>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</si>
  <si>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</si>
  <si>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</si>
  <si>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</si>
  <si>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</si>
  <si>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</si>
  <si>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</si>
  <si>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</si>
  <si>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</si>
  <si>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</si>
  <si>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</si>
  <si>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</si>
  <si>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</si>
  <si>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</si>
  <si>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</si>
  <si>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</si>
  <si>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</si>
  <si>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</si>
  <si>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</si>
  <si>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</si>
  <si>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</si>
  <si>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</si>
  <si>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</si>
  <si>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</si>
  <si>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</si>
  <si>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</si>
  <si>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</si>
  <si>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</si>
  <si>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</si>
  <si>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</si>
  <si>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</si>
  <si>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</si>
  <si>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</si>
  <si>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</si>
  <si>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</si>
  <si>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</si>
  <si>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</si>
  <si>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</si>
  <si>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</si>
  <si>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</si>
  <si>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</si>
  <si>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</si>
  <si>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</si>
  <si>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</si>
  <si>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</si>
  <si>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</si>
  <si>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</si>
  <si>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</si>
  <si>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</si>
  <si>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</si>
  <si>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</si>
  <si>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</si>
  <si>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</si>
  <si>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</si>
  <si>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</si>
  <si>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</si>
  <si>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</si>
  <si>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</si>
  <si>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</si>
  <si>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</si>
  <si>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</si>
  <si>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</si>
  <si>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</si>
  <si>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</si>
  <si>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</si>
  <si>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</si>
  <si>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</si>
  <si>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</si>
  <si>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</si>
  <si>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</si>
  <si>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</si>
  <si>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</si>
  <si>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</si>
  <si>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</si>
  <si>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</si>
  <si>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</si>
  <si>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</si>
  <si>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</si>
  <si>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</si>
  <si>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</si>
  <si>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</si>
  <si>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</si>
  <si>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</si>
  <si>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</si>
  <si>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</si>
  <si>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</si>
  <si>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</si>
  <si>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</si>
  <si>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</si>
  <si>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</si>
  <si>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</si>
  <si>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</si>
  <si>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</si>
  <si>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</si>
  <si>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</si>
  <si>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</si>
  <si>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</si>
  <si>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</si>
  <si>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</si>
  <si>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</si>
  <si>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</si>
  <si>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</si>
  <si>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</si>
  <si>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</si>
  <si>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</si>
  <si>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</si>
  <si>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</si>
  <si>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</si>
  <si>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</si>
  <si>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</si>
  <si>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</si>
  <si>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</si>
  <si>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</si>
  <si>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</si>
  <si>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</si>
  <si>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</si>
  <si>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</si>
  <si>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</si>
  <si>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</si>
  <si>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</si>
  <si>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</si>
  <si>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</si>
  <si>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</si>
  <si>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</si>
  <si>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</si>
  <si>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</si>
  <si>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</si>
  <si>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</si>
  <si>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</si>
  <si>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</si>
  <si>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</si>
  <si>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</si>
  <si>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</si>
  <si>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</si>
  <si>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</si>
  <si>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</si>
  <si>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</si>
  <si>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</si>
  <si>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</si>
  <si>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</si>
  <si>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</si>
  <si>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</si>
  <si>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</si>
  <si>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</si>
  <si>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</si>
  <si>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</si>
  <si>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</si>
  <si>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</si>
  <si>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</si>
  <si>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</si>
  <si>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</si>
  <si>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</si>
  <si>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</si>
  <si>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</si>
  <si>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</si>
  <si>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</si>
  <si>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</si>
  <si>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</si>
  <si>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</si>
  <si>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</si>
  <si>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</si>
  <si>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</si>
  <si>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</si>
  <si>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</si>
  <si>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</si>
  <si>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</si>
  <si>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</si>
  <si>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</si>
  <si>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</si>
  <si>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</si>
  <si>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</si>
  <si>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</si>
  <si>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</si>
  <si>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</si>
  <si>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</si>
  <si>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</si>
  <si>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</si>
  <si>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</si>
  <si>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</si>
  <si>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</si>
  <si>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</si>
  <si>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</si>
  <si>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</si>
  <si>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</si>
  <si>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</si>
  <si>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</si>
  <si>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</si>
  <si>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</si>
  <si>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</si>
  <si>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</si>
  <si>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</si>
  <si>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</si>
  <si>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</si>
  <si>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</si>
  <si>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</si>
  <si>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</si>
  <si>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</si>
  <si>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</si>
  <si>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</si>
  <si>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</si>
  <si>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</si>
  <si>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</si>
  <si>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</si>
  <si>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</si>
  <si>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</si>
  <si>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</si>
  <si>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</si>
  <si>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</si>
  <si>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</si>
  <si>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</si>
  <si>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</si>
  <si>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</si>
  <si>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</si>
  <si>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</si>
  <si>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</si>
  <si>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</si>
  <si>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</si>
  <si>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</si>
  <si>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</si>
  <si>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</si>
  <si>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</si>
  <si>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</si>
  <si>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</si>
  <si>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</si>
  <si>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</si>
  <si>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</si>
  <si>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</si>
  <si>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</si>
  <si>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</si>
  <si>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</si>
  <si>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</si>
  <si>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</si>
  <si>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</si>
  <si>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</si>
  <si>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</si>
  <si>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</si>
  <si>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</si>
  <si>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</si>
  <si>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</si>
  <si>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</si>
  <si>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</si>
  <si>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</si>
  <si>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</si>
  <si>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</si>
  <si>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</si>
  <si>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</si>
  <si>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</si>
  <si>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</si>
  <si>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</si>
  <si>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</si>
  <si>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</si>
  <si>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</si>
  <si>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</si>
  <si>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</si>
  <si>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</si>
  <si>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</si>
  <si>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</si>
  <si>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</si>
  <si>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</si>
  <si>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</si>
  <si>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</si>
  <si>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</si>
  <si>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</si>
  <si>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</si>
  <si>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</si>
  <si>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</si>
  <si>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</si>
  <si>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</si>
  <si>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</si>
  <si>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</si>
  <si>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</si>
  <si>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</si>
  <si>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</si>
  <si>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</si>
  <si>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</si>
  <si>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</si>
  <si>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</si>
  <si>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</si>
  <si>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</si>
  <si>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</si>
  <si>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</si>
  <si>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</si>
  <si>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</si>
  <si>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</si>
  <si>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</si>
  <si>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</si>
  <si>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</si>
  <si>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</si>
  <si>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</si>
  <si>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</si>
  <si>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</si>
  <si>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</si>
  <si>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</si>
  <si>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</si>
  <si>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</si>
  <si>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</si>
  <si>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</si>
  <si>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</si>
  <si>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</si>
  <si>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</si>
  <si>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</si>
  <si>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</si>
  <si>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</si>
  <si>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</si>
  <si>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</si>
  <si>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</si>
  <si>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</si>
  <si>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</si>
  <si>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</si>
  <si>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</si>
  <si>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</si>
  <si>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</si>
  <si>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</si>
  <si>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</si>
  <si>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</si>
  <si>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</si>
  <si>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</si>
  <si>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</si>
  <si>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</si>
  <si>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</si>
  <si>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</si>
  <si>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</si>
  <si>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</si>
  <si>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</si>
  <si>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</si>
  <si>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</si>
  <si>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</si>
  <si>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</si>
  <si>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</si>
  <si>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</si>
  <si>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</si>
  <si>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</si>
  <si>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</si>
  <si>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</si>
  <si>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</si>
  <si>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</si>
  <si>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</si>
  <si>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</si>
  <si>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</si>
  <si>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</si>
  <si>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</si>
  <si>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</si>
  <si>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</si>
  <si>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</si>
  <si>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</si>
  <si>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</si>
  <si>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</si>
  <si>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</si>
  <si>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</si>
  <si>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</si>
  <si>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</si>
  <si>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</si>
  <si>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</si>
  <si>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</si>
  <si>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</si>
  <si>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</si>
  <si>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</si>
  <si>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</si>
  <si>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</si>
  <si>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</si>
  <si>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</si>
  <si>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</si>
  <si>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</si>
  <si>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</si>
  <si>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</si>
  <si>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</si>
  <si>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</si>
  <si>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</si>
  <si>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</si>
  <si>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</si>
  <si>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</si>
  <si>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</si>
  <si>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</si>
  <si>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</si>
  <si>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</si>
  <si>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</si>
  <si>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</si>
  <si>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</si>
  <si>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</si>
  <si>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</si>
  <si>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</si>
  <si>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</si>
  <si>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</si>
  <si>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</si>
  <si>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</si>
  <si>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</si>
  <si>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</si>
  <si>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</si>
  <si>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</si>
  <si>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</si>
  <si>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</si>
  <si>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</si>
  <si>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</si>
  <si>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</si>
  <si>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</si>
  <si>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</si>
  <si>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</si>
  <si>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</si>
  <si>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</si>
  <si>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</si>
  <si>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</si>
  <si>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</si>
  <si>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</si>
  <si>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</si>
  <si>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</si>
  <si>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</si>
  <si>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</si>
  <si>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</si>
  <si>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</si>
  <si>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</si>
  <si>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</si>
  <si>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</si>
  <si>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</si>
  <si>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</si>
  <si>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</si>
  <si>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</si>
  <si>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</si>
  <si>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</si>
  <si>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</si>
  <si>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</si>
  <si>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</si>
  <si>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</si>
  <si>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</si>
  <si>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</si>
  <si>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</si>
  <si>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</si>
  <si>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</si>
  <si>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</si>
  <si>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</si>
  <si>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</si>
  <si>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</si>
  <si>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</si>
  <si>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</si>
  <si>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</si>
  <si>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</si>
  <si>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</si>
  <si>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</si>
  <si>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</si>
  <si>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</si>
  <si>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</si>
  <si>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</si>
  <si>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</si>
  <si>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</si>
  <si>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</si>
  <si>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</si>
  <si>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</si>
  <si>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</si>
  <si>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</si>
  <si>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</si>
  <si>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</si>
  <si>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</si>
  <si>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</si>
  <si>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</si>
  <si>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</si>
  <si>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</si>
  <si>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</si>
  <si>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</si>
  <si>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</si>
  <si>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</si>
  <si>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</si>
  <si>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</si>
  <si>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</si>
  <si>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</si>
  <si>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</si>
  <si>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</si>
  <si>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</si>
  <si>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</si>
  <si>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</si>
  <si>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</si>
  <si>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</si>
  <si>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</si>
  <si>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</si>
  <si>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</si>
  <si>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</si>
  <si>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</si>
  <si>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</si>
  <si>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</si>
  <si>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</si>
  <si>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</si>
  <si>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</si>
  <si>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</si>
  <si>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</si>
  <si>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</si>
  <si>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</si>
  <si>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</si>
  <si>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</si>
  <si>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</si>
  <si>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</si>
  <si>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</si>
  <si>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</si>
  <si>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</si>
  <si>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</si>
  <si>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</si>
  <si>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</si>
  <si>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</si>
  <si>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</si>
  <si>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</si>
  <si>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</si>
  <si>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</si>
  <si>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</si>
  <si>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</si>
  <si>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</si>
  <si>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</si>
  <si>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</si>
  <si>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</si>
  <si>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</si>
  <si>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</si>
  <si>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</si>
  <si>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</si>
  <si>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</si>
  <si>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</si>
  <si>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</si>
  <si>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</si>
  <si>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</si>
  <si>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</si>
  <si>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</si>
  <si>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</si>
  <si>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</si>
  <si>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</si>
  <si>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</si>
  <si>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</si>
  <si>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</si>
  <si>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</si>
  <si>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</si>
  <si>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</si>
  <si>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</si>
  <si>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</si>
  <si>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</si>
  <si>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</si>
  <si>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</si>
  <si>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</si>
  <si>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</si>
  <si>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</si>
  <si>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</si>
  <si>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</si>
  <si>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</si>
  <si>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</si>
  <si>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</si>
  <si>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</si>
  <si>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</si>
  <si>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</si>
  <si>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</si>
  <si>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</si>
  <si>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</si>
  <si>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</si>
  <si>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</si>
  <si>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</si>
  <si>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</si>
  <si>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</si>
  <si>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</si>
  <si>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</si>
  <si>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</si>
  <si>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</si>
  <si>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</si>
  <si>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</si>
  <si>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</si>
  <si>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</si>
  <si>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</si>
  <si>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</si>
  <si>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</si>
  <si>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</si>
  <si>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</si>
  <si>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</si>
  <si>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</si>
  <si>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</si>
  <si>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</si>
  <si>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</si>
  <si>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</si>
  <si>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</si>
  <si>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</si>
  <si>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</si>
  <si>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</si>
  <si>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</si>
  <si>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</si>
  <si>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</si>
  <si>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</si>
  <si>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</si>
  <si>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</si>
  <si>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</si>
  <si>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</si>
  <si>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</si>
  <si>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</si>
  <si>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</si>
  <si>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</si>
  <si>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</si>
  <si>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</si>
  <si>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</si>
  <si>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</si>
  <si>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</si>
  <si>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</si>
  <si>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</si>
  <si>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</si>
  <si>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</si>
  <si>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</si>
  <si>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</si>
  <si>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</si>
  <si>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</si>
  <si>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</si>
  <si>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</si>
  <si>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</si>
  <si>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</si>
  <si>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</si>
  <si>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</si>
  <si>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</si>
  <si>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</si>
  <si>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</si>
  <si>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</si>
  <si>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</si>
  <si>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</si>
  <si>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</si>
  <si>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</si>
  <si>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</si>
  <si>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</si>
  <si>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</si>
  <si>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</si>
  <si>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</si>
  <si>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</si>
  <si>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</si>
  <si>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</si>
  <si>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</si>
  <si>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</si>
  <si>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</si>
  <si>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</si>
  <si>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</si>
  <si>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</si>
  <si>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</si>
  <si>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</si>
  <si>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</si>
  <si>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</si>
  <si>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</si>
  <si>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</si>
  <si>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</si>
  <si>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</si>
  <si>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</si>
  <si>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</si>
  <si>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</si>
  <si>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</si>
  <si>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</si>
  <si>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</si>
  <si>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</si>
  <si>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</si>
  <si>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</si>
  <si>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</si>
  <si>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</si>
  <si>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</si>
  <si>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</si>
  <si>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</si>
  <si>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</si>
  <si>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</si>
  <si>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</si>
  <si>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</si>
  <si>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</si>
  <si>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</si>
  <si>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</si>
  <si>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</si>
  <si>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</si>
  <si>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</si>
  <si>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</si>
  <si>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</si>
  <si>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</si>
  <si>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</si>
  <si>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</si>
  <si>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</si>
  <si>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</si>
  <si>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</si>
  <si>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</si>
  <si>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</si>
  <si>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</si>
  <si>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</si>
  <si>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</si>
  <si>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</si>
  <si>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</si>
  <si>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</si>
  <si>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</si>
  <si>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</si>
  <si>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</si>
  <si>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</si>
  <si>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</si>
  <si>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</si>
  <si>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</si>
  <si>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</si>
  <si>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</si>
  <si>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</si>
  <si>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</si>
  <si>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</si>
  <si>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</si>
  <si>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</si>
  <si>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</si>
  <si>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</si>
  <si>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</si>
  <si>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</si>
  <si>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</si>
  <si>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</si>
  <si>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</si>
  <si>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</si>
  <si>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</si>
  <si>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</si>
  <si>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</si>
  <si>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</si>
  <si>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</si>
  <si>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</si>
  <si>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</si>
  <si>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</si>
  <si>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</si>
  <si>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</si>
  <si>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</si>
  <si>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</si>
  <si>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</si>
  <si>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</si>
  <si>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</si>
  <si>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</si>
  <si>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</si>
  <si>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</si>
  <si>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</si>
  <si>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</si>
  <si>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</si>
  <si>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</si>
  <si>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</si>
  <si>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</si>
  <si>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</si>
  <si>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</si>
  <si>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</si>
  <si>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</si>
  <si>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</si>
  <si>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</si>
  <si>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</si>
  <si>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</si>
  <si>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</si>
  <si>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</si>
  <si>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</si>
  <si>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</si>
  <si>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</si>
  <si>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</si>
  <si>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</si>
  <si>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</si>
  <si>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</si>
  <si>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</si>
  <si>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</si>
  <si>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</si>
  <si>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</si>
  <si>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</si>
  <si>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</si>
  <si>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</si>
  <si>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</si>
  <si>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</si>
  <si>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</si>
  <si>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</si>
  <si>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</si>
  <si>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</si>
  <si>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</si>
  <si>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</si>
  <si>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</si>
  <si>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</si>
  <si>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</si>
  <si>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</si>
  <si>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</si>
  <si>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</si>
  <si>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</si>
  <si>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</si>
  <si>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</si>
  <si>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</si>
  <si>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</si>
  <si>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</si>
  <si>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</si>
  <si>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</si>
  <si>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</si>
  <si>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</si>
  <si>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</si>
  <si>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</si>
  <si>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</si>
  <si>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</si>
  <si>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</si>
  <si>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</si>
  <si>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</si>
  <si>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</si>
  <si>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</si>
  <si>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</si>
  <si>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</si>
  <si>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</si>
  <si>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</si>
  <si>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</si>
  <si>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</si>
  <si>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</si>
  <si>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</si>
  <si>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</si>
  <si>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</si>
  <si>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</si>
  <si>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</si>
  <si>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</si>
  <si>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</si>
  <si>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</si>
  <si>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</si>
  <si>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</si>
  <si>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</si>
  <si>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</si>
  <si>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</si>
  <si>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</si>
  <si>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</si>
  <si>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</si>
  <si>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</si>
  <si>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</si>
  <si>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</si>
  <si>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</si>
  <si>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</si>
  <si>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</si>
  <si>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</si>
  <si>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</si>
  <si>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</si>
  <si>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</si>
  <si>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</si>
  <si>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</si>
  <si>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</si>
  <si>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</si>
  <si>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</si>
  <si>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</si>
  <si>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</si>
  <si>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</si>
  <si>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</si>
  <si>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</si>
  <si>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</si>
  <si>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</si>
  <si>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</si>
  <si>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</si>
  <si>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</si>
  <si>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</si>
  <si>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</si>
  <si>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</si>
  <si>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</si>
  <si>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</si>
  <si>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</si>
  <si>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</si>
  <si>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</si>
  <si>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</si>
  <si>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</si>
  <si>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</si>
  <si>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</si>
  <si>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</si>
  <si>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</si>
  <si>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</si>
  <si>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</si>
  <si>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</si>
  <si>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</si>
  <si>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</si>
  <si>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</si>
  <si>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</si>
  <si>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</si>
  <si>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</si>
  <si>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</si>
  <si>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</si>
  <si>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</si>
  <si>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</si>
  <si>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</si>
  <si>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</si>
  <si>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</si>
  <si>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</si>
  <si>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</si>
  <si>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</si>
  <si>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</si>
  <si>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</si>
  <si>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</si>
  <si>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</si>
  <si>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</si>
  <si>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</si>
  <si>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</si>
  <si>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</si>
  <si>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</si>
  <si>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</si>
  <si>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</si>
  <si>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</si>
  <si>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</si>
  <si>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</si>
  <si>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</si>
  <si>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</si>
  <si>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</si>
  <si>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</si>
  <si>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</si>
  <si>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</si>
  <si>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</si>
  <si>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</si>
  <si>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</si>
  <si>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</si>
  <si>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</si>
  <si>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</si>
  <si>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</si>
  <si>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</si>
  <si>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</si>
  <si>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</si>
  <si>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</si>
  <si>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</si>
  <si>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</si>
  <si>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</si>
  <si>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</si>
  <si>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</si>
  <si>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</si>
  <si>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</si>
  <si>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</si>
  <si>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</si>
  <si>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</si>
  <si>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</si>
  <si>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</si>
  <si>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</si>
  <si>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</si>
  <si>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</si>
  <si>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</si>
  <si>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</si>
  <si>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</si>
  <si>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</si>
  <si>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</si>
  <si>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</si>
  <si>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</si>
  <si>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</si>
  <si>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</si>
  <si>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</si>
  <si>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</si>
  <si>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</si>
  <si>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</si>
  <si>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</si>
  <si>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</si>
  <si>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</si>
  <si>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</si>
  <si>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</si>
  <si>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</si>
  <si>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</si>
  <si>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</si>
  <si>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</si>
  <si>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</si>
  <si>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</si>
  <si>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</si>
  <si>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</si>
  <si>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</si>
  <si>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</si>
  <si>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</si>
  <si>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</si>
  <si>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</si>
  <si>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</si>
  <si>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</si>
  <si>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</si>
  <si>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</si>
  <si>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</si>
  <si>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</si>
  <si>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</si>
  <si>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</si>
  <si>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</si>
  <si>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</si>
  <si>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</si>
  <si>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</si>
  <si>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</si>
  <si>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</si>
  <si>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</si>
  <si>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</si>
  <si>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</si>
  <si>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</si>
  <si>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</si>
  <si>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</si>
  <si>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</si>
  <si>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</si>
  <si>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</si>
  <si>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</si>
  <si>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</si>
  <si>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</si>
  <si>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</si>
  <si>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</si>
  <si>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</si>
  <si>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</si>
  <si>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</si>
  <si>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</si>
  <si>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</si>
  <si>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</si>
  <si>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</si>
  <si>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</si>
  <si>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</si>
  <si>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</si>
  <si>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</si>
  <si>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</si>
  <si>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</si>
  <si>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</si>
  <si>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</si>
  <si>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</si>
  <si>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</si>
  <si>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</si>
  <si>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</si>
  <si>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</si>
  <si>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</si>
  <si>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</si>
  <si>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</si>
  <si>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</si>
  <si>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</si>
  <si>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</si>
  <si>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</si>
  <si>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</si>
  <si>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</si>
  <si>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</si>
  <si>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</si>
  <si>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</si>
  <si>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</si>
  <si>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</si>
  <si>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</si>
  <si>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</si>
  <si>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</si>
  <si>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</si>
  <si>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</si>
  <si>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</si>
  <si>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</si>
  <si>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</si>
  <si>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</si>
  <si>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</si>
  <si>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</si>
  <si>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</si>
  <si>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</si>
  <si>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</si>
  <si>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</si>
  <si>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</si>
  <si>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</si>
  <si>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</si>
  <si>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</si>
  <si>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</si>
  <si>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</si>
  <si>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</si>
  <si>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</si>
  <si>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</si>
  <si>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</si>
  <si>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</si>
  <si>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</si>
  <si>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</si>
  <si>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</si>
  <si>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</si>
  <si>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</si>
  <si>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</si>
  <si>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</si>
  <si>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</si>
  <si>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</si>
  <si>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</si>
  <si>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</si>
  <si>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</si>
  <si>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</si>
  <si>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</si>
  <si>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</si>
  <si>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</si>
  <si>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</si>
  <si>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</si>
  <si>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</si>
  <si>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</si>
  <si>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</si>
  <si>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</si>
  <si>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</si>
  <si>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</si>
  <si>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</si>
  <si>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</si>
  <si>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</si>
  <si>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</si>
  <si>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</si>
  <si>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</si>
  <si>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</si>
  <si>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</si>
  <si>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</si>
  <si>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</si>
  <si>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</si>
  <si>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</si>
  <si>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</si>
  <si>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</si>
  <si>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</si>
  <si>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</si>
  <si>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</si>
  <si>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</si>
  <si>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</si>
  <si>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</si>
  <si>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</si>
  <si>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</si>
  <si>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</si>
  <si>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</si>
  <si>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</si>
  <si>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</si>
  <si>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</si>
  <si>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</si>
  <si>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</si>
  <si>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</si>
  <si>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</si>
  <si>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</si>
  <si>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</si>
  <si>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</si>
  <si>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</si>
  <si>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</si>
  <si>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</si>
  <si>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</si>
  <si>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</si>
  <si>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</si>
  <si>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</si>
  <si>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</si>
  <si>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</si>
  <si>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</si>
  <si>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</si>
  <si>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</si>
  <si>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</si>
  <si>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</si>
  <si>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</si>
  <si>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</si>
  <si>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</si>
  <si>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</si>
  <si>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</si>
  <si>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</si>
  <si>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</si>
  <si>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</si>
  <si>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</si>
  <si>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</si>
  <si>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</si>
  <si>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</si>
  <si>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</si>
  <si>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</si>
  <si>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</si>
  <si>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</si>
  <si>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</si>
  <si>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</si>
  <si>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</si>
  <si>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</si>
  <si>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</si>
  <si>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</si>
  <si>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</si>
  <si>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</si>
  <si>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</si>
  <si>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</si>
  <si>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</si>
  <si>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</si>
  <si>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</si>
  <si>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</si>
  <si>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</si>
  <si>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</si>
  <si>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</si>
  <si>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</si>
  <si>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</si>
  <si>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</si>
  <si>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</si>
  <si>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</si>
  <si>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</si>
  <si>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</si>
  <si>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</si>
  <si>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</si>
  <si>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</si>
  <si>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</si>
  <si>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</si>
  <si>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</si>
  <si>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</si>
  <si>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</si>
  <si>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</si>
  <si>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</si>
  <si>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</si>
  <si>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</si>
  <si>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</si>
  <si>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</si>
  <si>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</si>
  <si>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</si>
  <si>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</si>
  <si>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</si>
  <si>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</si>
  <si>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</si>
  <si>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</si>
  <si>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</si>
  <si>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</si>
  <si>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</si>
  <si>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</si>
  <si>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</si>
  <si>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</si>
  <si>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</si>
  <si>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</si>
  <si>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</si>
  <si>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</si>
  <si>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</si>
  <si>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</si>
  <si>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</si>
  <si>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</si>
  <si>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</si>
  <si>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</si>
  <si>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</si>
  <si>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</si>
  <si>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</si>
  <si>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</si>
  <si>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</si>
  <si>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</si>
  <si>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</si>
  <si>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</si>
  <si>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</si>
  <si>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</si>
  <si>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</si>
  <si>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</si>
  <si>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</si>
  <si>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</si>
  <si>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</si>
  <si>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</si>
  <si>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</si>
  <si>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</si>
  <si>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</si>
  <si>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</si>
  <si>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</si>
  <si>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</si>
  <si>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</si>
  <si>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</si>
  <si>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</si>
  <si>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</si>
  <si>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</si>
  <si>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</si>
  <si>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</si>
  <si>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</si>
  <si>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</si>
  <si>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</si>
  <si>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</si>
  <si>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</si>
  <si>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</si>
  <si>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</si>
  <si>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</si>
  <si>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</si>
  <si>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</si>
  <si>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</si>
  <si>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</si>
  <si>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</si>
  <si>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</si>
  <si>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</si>
  <si>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</si>
  <si>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</si>
  <si>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</si>
  <si>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</si>
  <si>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</si>
  <si>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</si>
  <si>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</si>
  <si>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</si>
  <si>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</si>
  <si>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</si>
  <si>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</si>
  <si>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</si>
  <si>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</si>
  <si>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</si>
  <si>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</si>
  <si>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</si>
  <si>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</si>
  <si>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</si>
  <si>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</si>
  <si>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</si>
  <si>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</si>
  <si>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</si>
  <si>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</si>
  <si>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</si>
  <si>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</si>
  <si>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</si>
  <si>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</si>
  <si>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</si>
  <si>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</si>
  <si>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</si>
  <si>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</si>
  <si>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</si>
  <si>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</si>
  <si>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</si>
  <si>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</si>
  <si>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</si>
  <si>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</si>
  <si>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</si>
  <si>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</si>
  <si>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</si>
  <si>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</si>
  <si>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</si>
  <si>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</si>
  <si>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</si>
  <si>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</si>
  <si>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</si>
  <si>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</si>
  <si>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</si>
  <si>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</si>
  <si>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</si>
  <si>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</si>
  <si>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</si>
  <si>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</si>
  <si>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</si>
  <si>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</si>
  <si>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</si>
  <si>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</si>
  <si>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</si>
  <si>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</si>
  <si>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</si>
  <si>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</si>
  <si>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</si>
  <si>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</si>
  <si>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</si>
  <si>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</si>
  <si>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</si>
  <si>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</si>
  <si>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</si>
  <si>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</si>
  <si>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</si>
  <si>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</si>
  <si>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</si>
  <si>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</si>
  <si>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</si>
  <si>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</si>
  <si>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</si>
  <si>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</si>
  <si>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</si>
  <si>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</si>
  <si>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</si>
  <si>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</si>
  <si>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</si>
  <si>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</si>
  <si>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</si>
  <si>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</si>
  <si>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</si>
  <si>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</si>
  <si>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</si>
  <si>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</si>
  <si>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</si>
  <si>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</si>
  <si>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</si>
  <si>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</si>
  <si>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</si>
  <si>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</si>
  <si>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</si>
  <si>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</si>
  <si>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</si>
  <si>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</si>
  <si>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</si>
  <si>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</si>
  <si>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</si>
  <si>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</si>
  <si>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</si>
  <si>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</si>
  <si>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</si>
  <si>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</si>
  <si>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</si>
  <si>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</si>
  <si>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</si>
  <si>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</si>
  <si>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</si>
  <si>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</si>
  <si>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</si>
  <si>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</si>
  <si>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</si>
  <si>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</si>
  <si>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</si>
  <si>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</si>
  <si>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</si>
  <si>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</si>
  <si>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</si>
  <si>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</si>
  <si>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</si>
  <si>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</si>
  <si>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</si>
  <si>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</si>
  <si>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</si>
  <si>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</si>
  <si>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</si>
  <si>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</si>
  <si>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</si>
  <si>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</si>
  <si>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</si>
  <si>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</si>
  <si>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</si>
  <si>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</si>
  <si>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</si>
  <si>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</si>
  <si>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</si>
  <si>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</si>
  <si>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</si>
  <si>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</si>
  <si>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</si>
  <si>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</si>
  <si>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</si>
  <si>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</si>
  <si>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</si>
  <si>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</si>
  <si>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</si>
  <si>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</si>
  <si>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</si>
  <si>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</si>
  <si>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</si>
  <si>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</si>
  <si>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</si>
  <si>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</si>
  <si>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</si>
  <si>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</si>
  <si>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</si>
  <si>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</si>
  <si>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</si>
  <si>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</si>
  <si>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</si>
  <si>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</si>
  <si>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</si>
  <si>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</si>
  <si>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</si>
  <si>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</si>
  <si>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</si>
  <si>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</si>
  <si>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</si>
  <si>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</si>
  <si>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</si>
  <si>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</si>
  <si>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</si>
  <si>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</si>
  <si>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</si>
  <si>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</si>
  <si>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</si>
  <si>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</si>
  <si>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</si>
  <si>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</si>
  <si>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</si>
  <si>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</si>
  <si>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</si>
  <si>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</si>
  <si>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</si>
  <si>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</si>
  <si>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</si>
  <si>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</si>
  <si>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</si>
  <si>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</si>
  <si>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</si>
  <si>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</si>
  <si>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</si>
  <si>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</si>
  <si>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</si>
  <si>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</si>
  <si>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</si>
  <si>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</si>
  <si>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</si>
  <si>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</si>
  <si>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</si>
  <si>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</si>
  <si>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</si>
  <si>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</si>
  <si>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</si>
  <si>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</si>
  <si>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</si>
  <si>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</si>
  <si>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</si>
  <si>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</si>
  <si>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</si>
  <si>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</si>
  <si>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</si>
  <si>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</si>
  <si>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</si>
  <si>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</si>
  <si>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</si>
  <si>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</si>
  <si>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</si>
  <si>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</si>
  <si>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</si>
  <si>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</si>
  <si>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</si>
  <si>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</si>
  <si>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</si>
  <si>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</si>
  <si>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</si>
  <si>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</si>
  <si>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</si>
  <si>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</si>
  <si>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</si>
  <si>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</si>
  <si>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</si>
  <si>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</si>
  <si>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</si>
  <si>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</si>
  <si>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</si>
  <si>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</si>
  <si>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</si>
  <si>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</si>
  <si>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</si>
  <si>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</si>
  <si>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</si>
  <si>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</si>
  <si>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</si>
  <si>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</si>
  <si>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</si>
  <si>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</si>
  <si>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</si>
  <si>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</si>
  <si>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</si>
  <si>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</si>
  <si>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</si>
  <si>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</si>
  <si>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</si>
  <si>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</si>
  <si>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</si>
  <si>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</si>
  <si>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</si>
  <si>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</si>
  <si>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</si>
  <si>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</si>
  <si>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</si>
  <si>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</si>
  <si>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</si>
  <si>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</si>
  <si>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</si>
  <si>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</si>
  <si>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</si>
  <si>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</si>
  <si>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</si>
  <si>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</si>
  <si>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</si>
  <si>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</si>
  <si>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</si>
  <si>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</si>
  <si>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</si>
  <si>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</si>
  <si>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</si>
  <si>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</si>
  <si>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</si>
  <si>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</si>
  <si>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</si>
  <si>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</si>
  <si>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</si>
  <si>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</si>
  <si>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</si>
  <si>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</si>
  <si>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</si>
  <si>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</si>
  <si>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</si>
  <si>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</si>
  <si>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</si>
  <si>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</si>
  <si>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</si>
  <si>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</si>
  <si>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</si>
  <si>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</si>
  <si>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</si>
  <si>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</si>
  <si>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</si>
  <si>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</si>
  <si>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</si>
  <si>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</si>
  <si>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</si>
  <si>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</si>
  <si>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</si>
  <si>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</si>
  <si>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</si>
  <si>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</si>
  <si>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</si>
  <si>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</si>
  <si>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</si>
  <si>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</si>
  <si>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</si>
  <si>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</si>
  <si>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</si>
  <si>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</si>
  <si>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</si>
  <si>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</si>
  <si>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</si>
  <si>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</si>
  <si>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</si>
  <si>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</si>
  <si>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</si>
  <si>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</si>
  <si>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</si>
  <si>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</si>
  <si>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</si>
  <si>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</si>
  <si>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</si>
  <si>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</si>
  <si>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</si>
  <si>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</si>
  <si>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</si>
  <si>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</si>
  <si>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</si>
  <si>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</si>
  <si>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</si>
  <si>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</si>
  <si>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</si>
  <si>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</si>
  <si>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</si>
  <si>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</si>
  <si>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</si>
  <si>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</si>
  <si>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</si>
  <si>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</si>
  <si>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</si>
  <si>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</si>
  <si>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</si>
  <si>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</si>
  <si>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</si>
  <si>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</si>
  <si>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</si>
  <si>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</si>
  <si>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</si>
  <si>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</si>
  <si>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</si>
  <si>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</si>
  <si>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</si>
  <si>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</si>
  <si>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</si>
  <si>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</si>
  <si>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</si>
  <si>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</si>
  <si>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</si>
  <si>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</si>
  <si>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</si>
  <si>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</si>
  <si>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</si>
  <si>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</si>
  <si>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</si>
  <si>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</si>
  <si>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</si>
  <si>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</si>
  <si>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</si>
  <si>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</si>
  <si>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</si>
  <si>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</si>
  <si>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</si>
  <si>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</si>
  <si>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</si>
  <si>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</si>
  <si>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</si>
  <si>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</si>
  <si>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</si>
  <si>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</si>
  <si>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</si>
  <si>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</si>
  <si>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</si>
  <si>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</si>
  <si>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</si>
  <si>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</si>
  <si>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</si>
  <si>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</si>
  <si>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</si>
  <si>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</si>
  <si>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</si>
  <si>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</si>
  <si>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</si>
  <si>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</si>
  <si>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</si>
  <si>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</si>
  <si>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</si>
  <si>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</si>
  <si>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</si>
  <si>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</si>
  <si>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</si>
  <si>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</si>
  <si>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</si>
  <si>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</si>
  <si>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</si>
  <si>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</si>
  <si>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</si>
  <si>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</si>
  <si>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</si>
  <si>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</si>
  <si>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</si>
  <si>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</si>
  <si>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</si>
  <si>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</si>
  <si>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</si>
  <si>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</si>
  <si>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</si>
  <si>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</si>
  <si>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</si>
  <si>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</si>
  <si>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</si>
  <si>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</si>
  <si>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</si>
  <si>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</si>
  <si>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</si>
  <si>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</si>
  <si>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</si>
  <si>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</si>
  <si>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</si>
  <si>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</si>
  <si>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</si>
  <si>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</si>
  <si>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</si>
  <si>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</si>
  <si>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</si>
  <si>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</si>
  <si>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</si>
  <si>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</si>
  <si>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</si>
  <si>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</si>
  <si>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</si>
  <si>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</si>
  <si>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</si>
  <si>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</si>
  <si>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</si>
  <si>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</si>
  <si>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</si>
  <si>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</si>
  <si>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</si>
  <si>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</si>
  <si>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</si>
  <si>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</si>
  <si>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</si>
  <si>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</si>
  <si>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</si>
  <si>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</si>
  <si>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</si>
  <si>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</si>
  <si>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</si>
  <si>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</si>
  <si>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</si>
  <si>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</si>
  <si>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</si>
  <si>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</si>
  <si>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</si>
  <si>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</si>
  <si>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</si>
  <si>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</si>
  <si>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</si>
  <si>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</si>
  <si>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</si>
  <si>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</si>
  <si>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</si>
  <si>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</si>
  <si>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</si>
  <si>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</si>
  <si>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</si>
  <si>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</si>
  <si>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</si>
  <si>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</si>
  <si>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</si>
  <si>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</si>
  <si>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</si>
  <si>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</si>
  <si>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</si>
  <si>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</si>
  <si>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</si>
  <si>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</si>
  <si>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</si>
  <si>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</si>
  <si>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</si>
  <si>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</si>
  <si>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</si>
  <si>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</si>
  <si>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</si>
  <si>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</si>
  <si>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</si>
  <si>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</si>
  <si>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</si>
  <si>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</si>
  <si>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</si>
  <si>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</si>
  <si>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</si>
  <si>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</si>
  <si>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</si>
  <si>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</si>
  <si>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</si>
  <si>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</si>
  <si>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</si>
  <si>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</si>
  <si>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</si>
  <si>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</si>
  <si>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</si>
  <si>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</si>
  <si>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</si>
  <si>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</si>
  <si>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</si>
  <si>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</si>
  <si>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</si>
  <si>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</si>
  <si>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</si>
  <si>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</si>
  <si>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</si>
  <si>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</si>
  <si>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</si>
  <si>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</si>
  <si>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</si>
  <si>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</si>
  <si>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</si>
  <si>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</si>
  <si>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</si>
  <si>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</si>
  <si>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</si>
  <si>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</si>
  <si>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</si>
  <si>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</si>
  <si>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</si>
  <si>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</si>
  <si>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</si>
  <si>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</si>
  <si>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</si>
  <si>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</si>
  <si>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</si>
  <si>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</si>
  <si>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</si>
  <si>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</si>
  <si>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</si>
  <si>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</si>
  <si>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</si>
  <si>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</si>
  <si>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</si>
  <si>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</si>
  <si>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</si>
  <si>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</si>
  <si>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</si>
  <si>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</si>
  <si>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</si>
  <si>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</si>
  <si>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</si>
  <si>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</si>
  <si>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</si>
  <si>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</si>
  <si>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</si>
  <si>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</si>
  <si>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</si>
  <si>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</si>
  <si>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</si>
  <si>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</si>
  <si>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</si>
  <si>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</si>
  <si>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</si>
  <si>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</si>
  <si>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</si>
  <si>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</si>
  <si>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</si>
  <si>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</si>
  <si>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</si>
  <si>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</si>
  <si>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</si>
  <si>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</si>
  <si>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</si>
  <si>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</si>
  <si>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</si>
  <si>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</si>
  <si>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</si>
  <si>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</si>
  <si>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</si>
  <si>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</si>
  <si>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</si>
  <si>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</si>
  <si>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</si>
  <si>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</si>
  <si>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</si>
  <si>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</si>
  <si>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</si>
  <si>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</si>
  <si>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</si>
  <si>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</si>
  <si>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</si>
  <si>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</si>
  <si>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</si>
  <si>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</si>
  <si>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</si>
  <si>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</si>
  <si>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</si>
  <si>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</si>
  <si>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</si>
  <si>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</si>
  <si>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</si>
  <si>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</si>
  <si>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</si>
  <si>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</si>
  <si>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</si>
  <si>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</si>
  <si>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</si>
  <si>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</si>
  <si>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</si>
  <si>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</si>
  <si>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</si>
  <si>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</si>
  <si>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</si>
  <si>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</si>
  <si>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</si>
  <si>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</si>
  <si>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</si>
  <si>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</si>
  <si>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</si>
  <si>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</si>
  <si>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</si>
  <si>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</si>
  <si>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</si>
  <si>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</si>
  <si>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</si>
  <si>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</si>
  <si>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</si>
  <si>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</si>
  <si>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</si>
  <si>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</si>
  <si>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</si>
  <si>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</si>
  <si>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</si>
  <si>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</si>
  <si>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</si>
  <si>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</si>
  <si>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</si>
  <si>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</si>
  <si>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</si>
  <si>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</si>
  <si>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</si>
  <si>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</si>
  <si>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</si>
  <si>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</si>
  <si>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</si>
  <si>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</si>
  <si>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</si>
  <si>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</si>
  <si>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</si>
  <si>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</si>
  <si>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</si>
  <si>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</si>
  <si>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</si>
  <si>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</si>
  <si>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</si>
  <si>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</si>
  <si>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</si>
  <si>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</si>
  <si>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</si>
  <si>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</si>
  <si>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</si>
  <si>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</si>
  <si>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</si>
  <si>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</si>
  <si>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</si>
  <si>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</si>
  <si>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</si>
  <si>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</si>
  <si>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</si>
  <si>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</si>
  <si>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</si>
  <si>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</si>
  <si>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</si>
  <si>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</si>
  <si>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</si>
  <si>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</si>
  <si>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</si>
  <si>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</si>
  <si>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</si>
  <si>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</si>
  <si>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</si>
  <si>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</si>
  <si>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</si>
  <si>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</si>
  <si>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</si>
  <si>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</si>
  <si>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</si>
  <si>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</si>
  <si>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</si>
  <si>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</si>
  <si>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</si>
  <si>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</si>
  <si>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</si>
  <si>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</si>
  <si>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</si>
  <si>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</si>
  <si>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</si>
  <si>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</si>
  <si>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</si>
  <si>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</si>
  <si>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</si>
  <si>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</si>
  <si>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</si>
  <si>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</si>
  <si>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</si>
  <si>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</si>
  <si>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</si>
  <si>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</si>
  <si>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</si>
  <si>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</si>
  <si>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</si>
  <si>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</si>
  <si>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</si>
  <si>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</si>
  <si>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</si>
  <si>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</si>
  <si>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</si>
  <si>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</si>
  <si>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</si>
  <si>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</si>
  <si>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</si>
  <si>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</si>
  <si>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</si>
  <si>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</si>
  <si>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</si>
  <si>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</si>
  <si>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</si>
  <si>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</si>
  <si>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</si>
  <si>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</si>
  <si>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</si>
  <si>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</si>
  <si>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</si>
  <si>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</si>
  <si>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</si>
  <si>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</si>
  <si>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</si>
  <si>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</si>
  <si>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</si>
  <si>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</si>
  <si>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</si>
  <si>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</si>
  <si>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</si>
  <si>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</si>
  <si>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</si>
  <si>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</si>
  <si>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</si>
  <si>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</si>
  <si>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</si>
  <si>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</si>
  <si>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</si>
  <si>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</si>
  <si>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</si>
  <si>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</si>
  <si>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</si>
  <si>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</si>
  <si>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</si>
  <si>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</si>
  <si>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</si>
  <si>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</si>
  <si>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</si>
  <si>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</si>
  <si>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</si>
  <si>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</si>
  <si>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</si>
  <si>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</si>
  <si>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</si>
  <si>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</si>
  <si>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</si>
  <si>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</si>
  <si>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</si>
  <si>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</si>
  <si>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</si>
  <si>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</si>
  <si>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</si>
  <si>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</si>
  <si>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</si>
  <si>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</si>
  <si>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</si>
  <si>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</si>
  <si>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</si>
  <si>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</si>
  <si>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</si>
  <si>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</si>
  <si>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</si>
  <si>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</si>
  <si>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</si>
  <si>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</si>
  <si>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</si>
  <si>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</si>
  <si>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</si>
  <si>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</si>
  <si>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</si>
  <si>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</si>
  <si>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</si>
  <si>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</si>
  <si>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</si>
  <si>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</si>
  <si>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</si>
  <si>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</si>
  <si>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</si>
  <si>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</si>
  <si>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</si>
  <si>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</si>
  <si>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</si>
  <si>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</si>
  <si>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</si>
  <si>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</si>
  <si>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</si>
  <si>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</si>
  <si>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</si>
  <si>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</si>
  <si>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</si>
  <si>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</si>
  <si>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</si>
  <si>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</si>
  <si>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</si>
  <si>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</si>
  <si>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</si>
  <si>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</si>
  <si>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</si>
  <si>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</si>
  <si>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</si>
  <si>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</si>
  <si>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</si>
  <si>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</si>
  <si>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</si>
  <si>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</si>
  <si>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</si>
  <si>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</si>
  <si>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</si>
  <si>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</si>
  <si>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</si>
  <si>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</si>
  <si>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</si>
  <si>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</si>
  <si>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</si>
  <si>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</si>
  <si>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</si>
  <si>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</si>
  <si>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</si>
  <si>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</si>
  <si>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</si>
  <si>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</si>
  <si>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</si>
  <si>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</si>
  <si>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</si>
  <si>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</si>
  <si>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</si>
  <si>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</si>
  <si>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</si>
  <si>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</si>
  <si>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</si>
  <si>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</si>
  <si>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</si>
  <si>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</si>
  <si>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</si>
  <si>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</si>
  <si>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</si>
  <si>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</si>
  <si>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</si>
  <si>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</si>
  <si>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</si>
  <si>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</si>
  <si>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</si>
  <si>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</si>
  <si>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</si>
  <si>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</si>
  <si>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</si>
  <si>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</si>
  <si>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</si>
  <si>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</si>
  <si>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</si>
  <si>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</si>
  <si>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</si>
  <si>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</si>
  <si>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</si>
  <si>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</si>
  <si>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</si>
  <si>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</si>
  <si>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</si>
  <si>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</si>
  <si>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</si>
  <si>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</si>
  <si>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</si>
  <si>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</si>
  <si>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</si>
  <si>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</si>
  <si>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</si>
  <si>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</si>
  <si>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</si>
  <si>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</si>
  <si>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</si>
  <si>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</si>
  <si>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</si>
  <si>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</si>
  <si>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</si>
  <si>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</si>
  <si>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</si>
  <si>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</si>
  <si>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</si>
  <si>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</si>
  <si>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</si>
  <si>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</si>
  <si>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</si>
  <si>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</si>
  <si>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</si>
  <si>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</si>
  <si>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</si>
  <si>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</si>
  <si>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</si>
  <si>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</si>
  <si>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</si>
  <si>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</si>
  <si>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</si>
  <si>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</si>
  <si>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</si>
  <si>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</si>
  <si>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</si>
  <si>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</si>
  <si>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</si>
  <si>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</si>
  <si>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</si>
  <si>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</si>
  <si>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</si>
  <si>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</si>
  <si>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</si>
  <si>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</si>
  <si>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</si>
  <si>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</si>
  <si>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</si>
  <si>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</si>
  <si>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</si>
  <si>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</si>
  <si>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</si>
  <si>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</si>
  <si>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</si>
  <si>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</si>
  <si>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</si>
  <si>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</si>
  <si>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</si>
  <si>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</si>
  <si>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</si>
  <si>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</si>
  <si>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</si>
  <si>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</si>
  <si>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</si>
  <si>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</si>
  <si>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</si>
  <si>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</si>
  <si>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</si>
  <si>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</si>
  <si>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</si>
  <si>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</si>
  <si>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</si>
  <si>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</si>
  <si>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</si>
  <si>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</si>
  <si>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</si>
  <si>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</si>
  <si>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</si>
  <si>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</si>
  <si>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</si>
  <si>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</si>
  <si>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</si>
  <si>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</si>
  <si>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</si>
  <si>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</si>
  <si>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</si>
  <si>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</si>
  <si>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</si>
  <si>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</si>
  <si>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</si>
  <si>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</si>
  <si>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</si>
  <si>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</si>
  <si>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</si>
  <si>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</si>
  <si>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</si>
  <si>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</si>
  <si>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</si>
  <si>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</si>
  <si>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</si>
  <si>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</si>
  <si>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</si>
  <si>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</si>
  <si>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</si>
  <si>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</si>
  <si>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</si>
  <si>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</si>
  <si>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</si>
  <si>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</si>
  <si>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</si>
  <si>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</si>
  <si>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</si>
  <si>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</si>
  <si>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</si>
  <si>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</si>
  <si>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</si>
  <si>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</si>
  <si>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</si>
  <si>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</si>
  <si>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</si>
  <si>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</si>
  <si>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</si>
  <si>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</si>
  <si>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</si>
  <si>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</si>
  <si>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</si>
  <si>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</si>
  <si>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</si>
  <si>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</si>
  <si>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</si>
  <si>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</si>
  <si>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</si>
  <si>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</si>
  <si>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</si>
  <si>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</si>
  <si>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</si>
  <si>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</si>
  <si>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</si>
  <si>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</si>
  <si>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</si>
  <si>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</si>
  <si>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</si>
  <si>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</si>
  <si>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</si>
  <si>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</si>
  <si>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</si>
  <si>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</si>
  <si>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</si>
  <si>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</si>
  <si>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</si>
  <si>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</si>
  <si>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</si>
  <si>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</si>
  <si>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</si>
  <si>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</si>
  <si>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</si>
  <si>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</si>
  <si>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</si>
  <si>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</si>
  <si>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</si>
  <si>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</si>
  <si>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</si>
  <si>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</si>
  <si>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</si>
  <si>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</si>
  <si>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</si>
  <si>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</si>
  <si>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</si>
  <si>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</si>
  <si>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</si>
  <si>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</si>
  <si>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</si>
  <si>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</si>
  <si>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</si>
  <si>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</si>
  <si>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</si>
  <si>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</si>
  <si>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</si>
  <si>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</si>
  <si>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</si>
  <si>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</si>
  <si>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</si>
  <si>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</si>
  <si>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</si>
  <si>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</si>
  <si>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</si>
  <si>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</si>
  <si>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</si>
  <si>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</si>
  <si>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</si>
  <si>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</si>
  <si>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</si>
  <si>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</si>
  <si>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</si>
  <si>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</si>
  <si>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</si>
  <si>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</si>
  <si>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</si>
  <si>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</si>
  <si>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</si>
  <si>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</si>
  <si>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</si>
  <si>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</si>
  <si>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</si>
  <si>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</si>
  <si>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</si>
  <si>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</si>
  <si>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</si>
  <si>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</si>
  <si>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</si>
  <si>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</si>
  <si>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</si>
  <si>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</si>
  <si>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</si>
  <si>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</si>
  <si>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</si>
  <si>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</si>
  <si>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</si>
  <si>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</si>
  <si>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</si>
  <si>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</si>
  <si>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</si>
  <si>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</si>
  <si>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</si>
  <si>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</si>
  <si>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</si>
  <si>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</si>
  <si>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</si>
  <si>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</si>
  <si>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</si>
  <si>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</si>
  <si>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</si>
  <si>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</si>
  <si>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</si>
  <si>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</si>
  <si>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</si>
  <si>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</si>
  <si>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</si>
  <si>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</si>
  <si>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</si>
  <si>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</si>
  <si>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</si>
  <si>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</si>
  <si>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</si>
  <si>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</si>
  <si>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</si>
  <si>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</si>
  <si>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</si>
  <si>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</si>
  <si>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</si>
  <si>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</si>
  <si>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</si>
  <si>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</si>
  <si>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</si>
  <si>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</si>
  <si>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</si>
  <si>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</si>
  <si>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</si>
  <si>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</si>
  <si>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</si>
  <si>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</si>
  <si>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</si>
  <si>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</si>
  <si>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</si>
  <si>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</si>
  <si>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</si>
  <si>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</si>
  <si>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</si>
  <si>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</si>
  <si>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</si>
  <si>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</si>
  <si>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</si>
  <si>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</si>
  <si>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</si>
  <si>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</si>
  <si>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</si>
  <si>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</si>
  <si>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</si>
  <si>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</si>
  <si>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</si>
  <si>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</si>
  <si>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</si>
  <si>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</si>
  <si>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</si>
  <si>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</si>
  <si>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</si>
  <si>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</si>
  <si>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</si>
  <si>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</si>
  <si>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</si>
  <si>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</si>
  <si>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</si>
  <si>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</si>
  <si>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</si>
  <si>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</si>
  <si>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</si>
  <si>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</si>
  <si>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</si>
  <si>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</si>
  <si>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</si>
  <si>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</si>
  <si>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</si>
  <si>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</si>
  <si>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</si>
  <si>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</si>
  <si>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</si>
  <si>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</si>
  <si>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</si>
  <si>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</si>
  <si>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</si>
  <si>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</si>
  <si>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</si>
  <si>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</si>
  <si>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</si>
  <si>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</si>
  <si>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</si>
  <si>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</si>
  <si>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</si>
  <si>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</si>
  <si>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</si>
  <si>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</si>
  <si>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</si>
  <si>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</si>
  <si>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</si>
  <si>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</si>
  <si>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</si>
  <si>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</si>
  <si>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</si>
  <si>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</si>
  <si>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</si>
  <si>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</si>
  <si>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</si>
  <si>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</si>
  <si>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</si>
  <si>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</si>
  <si>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</si>
  <si>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</si>
  <si>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</si>
  <si>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</si>
  <si>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</si>
  <si>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</si>
  <si>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</si>
  <si>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</si>
  <si>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</si>
  <si>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</si>
  <si>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</si>
  <si>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</si>
  <si>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</si>
  <si>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</si>
  <si>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</si>
  <si>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</si>
  <si>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</si>
  <si>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</si>
  <si>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</si>
  <si>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</si>
  <si>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</si>
  <si>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</si>
  <si>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</si>
  <si>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</si>
  <si>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</si>
  <si>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</si>
  <si>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</si>
  <si>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</si>
  <si>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</si>
  <si>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</si>
  <si>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</si>
  <si>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</si>
  <si>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</si>
  <si>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</si>
  <si>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</si>
  <si>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</si>
  <si>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</si>
  <si>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</si>
  <si>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</si>
  <si>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</si>
  <si>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</si>
  <si>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</si>
  <si>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</si>
  <si>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</si>
  <si>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</si>
  <si>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</si>
  <si>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</si>
  <si>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</si>
  <si>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</si>
  <si>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</si>
  <si>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</si>
  <si>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</si>
  <si>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</si>
  <si>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</si>
  <si>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</si>
  <si>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</si>
  <si>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</si>
  <si>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</si>
  <si>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</si>
  <si>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</si>
  <si>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</si>
  <si>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</si>
  <si>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</si>
  <si>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</si>
  <si>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</si>
  <si>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</si>
  <si>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</si>
  <si>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</si>
  <si>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</si>
  <si>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</si>
  <si>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</si>
  <si>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</si>
  <si>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</si>
  <si>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</si>
  <si>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</si>
  <si>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</si>
  <si>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</si>
  <si>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</si>
  <si>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</si>
  <si>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</si>
  <si>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</si>
  <si>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</si>
  <si>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</si>
  <si>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</si>
  <si>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</si>
  <si>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</si>
  <si>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</si>
  <si>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</si>
  <si>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</si>
  <si>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</si>
  <si>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</si>
  <si>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</si>
  <si>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</si>
  <si>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</si>
  <si>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</si>
  <si>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</si>
  <si>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</si>
  <si>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</si>
  <si>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</si>
  <si>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</si>
  <si>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</si>
  <si>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</si>
  <si>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</si>
  <si>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</si>
  <si>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</si>
  <si>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</si>
  <si>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</si>
  <si>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</si>
  <si>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</si>
  <si>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</si>
  <si>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</si>
  <si>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</si>
  <si>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</si>
  <si>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</si>
  <si>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</si>
  <si>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</si>
  <si>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</si>
  <si>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</si>
  <si>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</si>
  <si>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</si>
  <si>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</si>
  <si>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</si>
  <si>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</si>
  <si>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</si>
  <si>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</si>
  <si>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</si>
  <si>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</si>
  <si>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</si>
  <si>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</si>
  <si>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</si>
  <si>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</si>
  <si>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</si>
  <si>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</si>
  <si>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</si>
  <si>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</si>
  <si>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</si>
  <si>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</si>
  <si>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</si>
  <si>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</si>
  <si>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</si>
  <si>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</si>
  <si>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</si>
  <si>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</si>
  <si>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</si>
  <si>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</si>
  <si>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</si>
  <si>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</si>
  <si>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</si>
  <si>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</si>
  <si>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</si>
  <si>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</si>
  <si>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</si>
  <si>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</si>
  <si>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</si>
  <si>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</si>
  <si>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</si>
  <si>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</si>
  <si>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</si>
  <si>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</si>
  <si>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</si>
  <si>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</si>
  <si>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</si>
  <si>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</si>
  <si>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</si>
  <si>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</si>
  <si>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</si>
  <si>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</si>
  <si>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</si>
  <si>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</si>
  <si>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</si>
  <si>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</si>
  <si>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</si>
  <si>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</si>
  <si>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</si>
  <si>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</si>
  <si>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</si>
  <si>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</si>
  <si>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</si>
  <si>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</si>
  <si>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</si>
  <si>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</si>
  <si>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</si>
  <si>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</si>
  <si>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</si>
  <si>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</si>
  <si>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</si>
  <si>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</si>
  <si>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</si>
  <si>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</si>
  <si>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</si>
  <si>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</si>
  <si>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</si>
  <si>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</si>
  <si>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</si>
  <si>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</si>
  <si>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</si>
  <si>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</si>
  <si>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</si>
  <si>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</si>
  <si>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</si>
  <si>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</si>
  <si>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</si>
  <si>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</si>
  <si>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</si>
  <si>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</si>
  <si>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</si>
  <si>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</si>
  <si>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</si>
  <si>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</si>
  <si>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</si>
  <si>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</si>
  <si>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</si>
  <si>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</si>
  <si>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</si>
  <si>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</si>
  <si>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</si>
  <si>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</si>
  <si>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</si>
  <si>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</si>
  <si>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</si>
  <si>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</si>
  <si>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</si>
  <si>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</si>
  <si>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</si>
  <si>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</si>
  <si>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</si>
  <si>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</si>
  <si>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</si>
  <si>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</si>
  <si>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</si>
  <si>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</si>
  <si>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</si>
  <si>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</si>
  <si>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</si>
  <si>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</si>
  <si>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</si>
  <si>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</si>
  <si>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</si>
  <si>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</si>
  <si>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</si>
  <si>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</si>
  <si>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</si>
  <si>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</si>
  <si>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</si>
  <si>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</si>
  <si>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</si>
  <si>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</si>
  <si>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</si>
  <si>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</si>
  <si>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</si>
  <si>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</si>
  <si>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</si>
  <si>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</si>
  <si>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</si>
  <si>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</si>
  <si>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</si>
  <si>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</si>
  <si>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</si>
  <si>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</si>
  <si>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</si>
  <si>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</si>
  <si>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</si>
  <si>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</si>
  <si>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</si>
  <si>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</si>
  <si>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</si>
  <si>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</si>
  <si>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</si>
  <si>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</si>
  <si>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</si>
  <si>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</si>
  <si>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</si>
  <si>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</si>
  <si>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</si>
  <si>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</si>
  <si>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</si>
  <si>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</si>
  <si>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</si>
  <si>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</si>
  <si>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</si>
  <si>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</si>
  <si>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</si>
  <si>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</si>
  <si>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</si>
  <si>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</si>
  <si>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</si>
  <si>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</si>
  <si>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</si>
  <si>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</si>
  <si>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</si>
  <si>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</si>
  <si>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</si>
  <si>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</si>
  <si>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</si>
  <si>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</si>
  <si>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</si>
  <si>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</si>
  <si>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</si>
  <si>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</si>
  <si>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</si>
  <si>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</si>
  <si>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</si>
  <si>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</si>
  <si>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</si>
  <si>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</si>
  <si>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</si>
  <si>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</si>
  <si>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</si>
  <si>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</si>
  <si>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</si>
  <si>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</si>
  <si>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</si>
  <si>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</si>
  <si>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</si>
  <si>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</si>
  <si>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</si>
  <si>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</si>
  <si>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</si>
  <si>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</si>
  <si>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</si>
  <si>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</si>
  <si>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</si>
  <si>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</si>
  <si>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</si>
  <si>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</si>
  <si>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</si>
  <si>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</si>
  <si>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</si>
  <si>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</si>
  <si>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</si>
  <si>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</si>
  <si>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</si>
  <si>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</si>
  <si>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</si>
  <si>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</si>
  <si>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</si>
  <si>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</si>
  <si>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</si>
  <si>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</si>
  <si>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</si>
  <si>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</si>
  <si>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</si>
  <si>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</si>
  <si>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</si>
  <si>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</si>
  <si>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</si>
  <si>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</si>
  <si>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</si>
  <si>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</si>
  <si>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</si>
  <si>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</si>
  <si>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</si>
  <si>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</si>
  <si>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</si>
  <si>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</si>
  <si>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</si>
  <si>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</si>
  <si>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</si>
  <si>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</si>
  <si>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</si>
  <si>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</si>
  <si>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</si>
  <si>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</si>
  <si>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</si>
  <si>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</si>
  <si>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</si>
  <si>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</si>
  <si>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</si>
  <si>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</si>
  <si>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</si>
  <si>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</si>
  <si>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</si>
  <si>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</si>
  <si>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</si>
  <si>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</si>
  <si>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</si>
  <si>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</si>
  <si>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</si>
  <si>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</si>
  <si>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</si>
  <si>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</si>
  <si>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</si>
  <si>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</si>
  <si>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</si>
  <si>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</si>
  <si>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</si>
  <si>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</si>
  <si>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</si>
  <si>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</si>
  <si>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</si>
  <si>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</si>
  <si>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</si>
  <si>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</si>
  <si>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</si>
  <si>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</si>
  <si>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</si>
  <si>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</si>
  <si>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</si>
  <si>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</si>
  <si>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</si>
  <si>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</si>
  <si>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</si>
  <si>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</si>
  <si>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</si>
  <si>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</si>
  <si>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</si>
  <si>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</si>
  <si>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</si>
  <si>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</si>
  <si>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</si>
  <si>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</si>
  <si>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</si>
  <si>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</si>
  <si>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</si>
  <si>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</si>
  <si>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</si>
  <si>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</si>
  <si>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</si>
  <si>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</si>
  <si>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</si>
  <si>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</si>
  <si>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</si>
  <si>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</si>
  <si>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</si>
  <si>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</si>
  <si>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</si>
  <si>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</si>
  <si>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</si>
  <si>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</si>
  <si>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</si>
  <si>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</si>
  <si>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</si>
  <si>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</si>
  <si>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</si>
  <si>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</si>
  <si>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</si>
  <si>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</si>
  <si>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</si>
  <si>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</si>
  <si>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</si>
  <si>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</si>
  <si>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</si>
  <si>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</si>
  <si>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</si>
  <si>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</si>
  <si>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</si>
  <si>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</si>
  <si>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</si>
  <si>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</si>
  <si>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</si>
  <si>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</si>
  <si>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</si>
  <si>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</si>
  <si>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</si>
  <si>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</si>
  <si>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</si>
  <si>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</si>
  <si>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</si>
  <si>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</si>
  <si>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</si>
  <si>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</si>
  <si>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</si>
  <si>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</si>
  <si>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</si>
  <si>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</si>
  <si>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</si>
  <si>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</si>
  <si>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</si>
  <si>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</si>
  <si>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</si>
  <si>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</si>
  <si>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</si>
  <si>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</si>
  <si>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</si>
  <si>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</si>
  <si>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</si>
  <si>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</si>
  <si>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</si>
  <si>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</si>
  <si>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</si>
  <si>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</si>
  <si>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</si>
  <si>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</si>
  <si>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</si>
  <si>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</si>
  <si>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</si>
  <si>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</si>
  <si>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</si>
  <si>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</si>
  <si>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</si>
  <si>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</si>
  <si>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</si>
  <si>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</si>
  <si>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</si>
  <si>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</si>
  <si>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</si>
  <si>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</si>
  <si>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</si>
  <si>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</si>
  <si>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</si>
  <si>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</si>
  <si>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</si>
  <si>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</si>
  <si>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</si>
  <si>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</si>
  <si>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</si>
  <si>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</si>
  <si>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</si>
  <si>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</si>
  <si>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</si>
  <si>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</si>
  <si>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</si>
  <si>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</si>
  <si>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</si>
  <si>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</si>
  <si>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</si>
  <si>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</si>
  <si>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</si>
  <si>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</si>
  <si>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</si>
  <si>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</si>
  <si>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</si>
  <si>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</si>
  <si>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</si>
  <si>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</si>
  <si>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</si>
  <si>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</si>
  <si>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</si>
  <si>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</si>
  <si>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</si>
  <si>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</si>
  <si>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</si>
  <si>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</si>
  <si>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</si>
  <si>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</si>
  <si>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</si>
  <si>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</si>
  <si>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</si>
  <si>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</si>
  <si>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</si>
  <si>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</si>
  <si>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</si>
  <si>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</si>
  <si>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</si>
  <si>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</si>
  <si>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</si>
  <si>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</si>
  <si>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</si>
  <si>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</si>
  <si>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</si>
  <si>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</si>
  <si>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</si>
  <si>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</si>
  <si>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</si>
  <si>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</si>
  <si>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</si>
  <si>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</si>
  <si>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</si>
  <si>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</si>
  <si>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</si>
  <si>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</si>
  <si>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</si>
  <si>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</si>
  <si>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</si>
  <si>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</si>
  <si>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</si>
  <si>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</si>
  <si>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</si>
  <si>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</si>
  <si>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</si>
  <si>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</si>
  <si>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</si>
  <si>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</si>
  <si>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</si>
  <si>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</si>
  <si>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</si>
  <si>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</si>
  <si>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</si>
  <si>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</si>
  <si>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</si>
  <si>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</si>
  <si>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</si>
  <si>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</si>
  <si>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</si>
  <si>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</si>
  <si>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</si>
  <si>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</si>
  <si>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</si>
  <si>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</si>
  <si>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</si>
  <si>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</si>
  <si>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</si>
  <si>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</si>
  <si>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</si>
  <si>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</si>
  <si>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</si>
  <si>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</si>
  <si>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</si>
  <si>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</si>
  <si>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</si>
  <si>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</si>
  <si>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</si>
  <si>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</si>
  <si>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</si>
  <si>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</si>
  <si>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</si>
  <si>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</si>
  <si>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</si>
  <si>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</si>
  <si>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</si>
  <si>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</si>
  <si>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</si>
  <si>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</si>
  <si>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</si>
  <si>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</si>
  <si>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</si>
  <si>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</si>
  <si>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</si>
  <si>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</si>
  <si>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</si>
  <si>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</si>
  <si>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</si>
  <si>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</si>
  <si>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</si>
  <si>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</si>
  <si>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</si>
  <si>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</si>
  <si>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</si>
  <si>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</si>
  <si>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</si>
  <si>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</si>
  <si>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</si>
  <si>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</si>
  <si>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</si>
  <si>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</si>
  <si>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</si>
  <si>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</si>
  <si>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</si>
  <si>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</si>
  <si>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</si>
  <si>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</si>
  <si>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</si>
  <si>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</si>
  <si>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</si>
  <si>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</si>
  <si>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</si>
  <si>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</si>
  <si>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</si>
  <si>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</si>
  <si>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</si>
  <si>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</si>
  <si>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</si>
  <si>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</si>
  <si>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</si>
  <si>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</si>
  <si>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</si>
  <si>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</si>
  <si>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</si>
  <si>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</si>
  <si>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</si>
  <si>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</si>
  <si>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</si>
  <si>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</si>
  <si>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</si>
  <si>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</si>
  <si>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</si>
  <si>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</si>
  <si>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</si>
  <si>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</si>
  <si>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</si>
  <si>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</si>
  <si>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</si>
  <si>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</si>
  <si>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</si>
  <si>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</si>
  <si>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</si>
  <si>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</si>
  <si>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</si>
  <si>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</si>
  <si>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</si>
  <si>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</si>
  <si>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</si>
  <si>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</si>
  <si>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</si>
  <si>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</si>
  <si>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</si>
  <si>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</si>
  <si>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</si>
  <si>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</si>
  <si>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</si>
  <si>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</si>
  <si>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</si>
  <si>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</si>
  <si>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</si>
  <si>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</si>
  <si>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</si>
  <si>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</si>
  <si>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</si>
  <si>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</si>
  <si>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</si>
  <si>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</si>
  <si>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</si>
  <si>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</si>
  <si>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</si>
  <si>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</si>
  <si>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</si>
  <si>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</si>
  <si>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</si>
  <si>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</si>
  <si>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</si>
  <si>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</si>
  <si>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</si>
  <si>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</si>
  <si>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</si>
  <si>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</si>
  <si>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</si>
  <si>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</si>
  <si>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</si>
  <si>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</si>
  <si>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</si>
  <si>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</si>
  <si>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</si>
  <si>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</si>
  <si>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</si>
  <si>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</si>
  <si>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</si>
  <si>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</si>
  <si>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</si>
  <si>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</si>
  <si>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</si>
  <si>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</si>
  <si>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</si>
  <si>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</si>
  <si>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</si>
  <si>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</si>
  <si>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</si>
  <si>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</si>
  <si>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</si>
  <si>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</si>
  <si>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</si>
  <si>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</si>
  <si>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</si>
  <si>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</si>
  <si>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</si>
  <si>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</si>
  <si>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</si>
  <si>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</si>
  <si>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</si>
  <si>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</si>
  <si>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</si>
  <si>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</si>
  <si>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</si>
  <si>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</si>
  <si>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</si>
  <si>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</si>
  <si>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</si>
  <si>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</si>
  <si>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</si>
  <si>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</si>
  <si>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</si>
  <si>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</si>
  <si>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</si>
  <si>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</si>
  <si>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</si>
  <si>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</si>
  <si>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</si>
  <si>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</si>
  <si>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</si>
  <si>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</si>
  <si>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</si>
  <si>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</si>
  <si>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</si>
  <si>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</si>
  <si>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</si>
  <si>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</si>
  <si>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</si>
  <si>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</si>
  <si>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</si>
  <si>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</si>
  <si>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</si>
  <si>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</si>
  <si>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</si>
  <si>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</si>
  <si>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</si>
  <si>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</si>
  <si>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</si>
  <si>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</si>
  <si>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</si>
  <si>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</si>
  <si>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</si>
  <si>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</si>
  <si>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</si>
  <si>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</si>
  <si>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</si>
  <si>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</si>
  <si>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</si>
  <si>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</si>
  <si>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</si>
  <si>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</si>
  <si>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</si>
  <si>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</si>
  <si>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</si>
  <si>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</si>
  <si>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</si>
  <si>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</si>
  <si>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</si>
  <si>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</si>
  <si>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</si>
  <si>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</si>
  <si>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</si>
  <si>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</si>
  <si>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</si>
  <si>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</si>
  <si>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</si>
  <si>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</si>
  <si>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</si>
  <si>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</si>
  <si>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</si>
  <si>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</si>
  <si>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</si>
  <si>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</si>
  <si>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</si>
  <si>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</si>
  <si>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</si>
  <si>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</si>
  <si>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</si>
  <si>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</si>
  <si>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</si>
  <si>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</si>
  <si>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</si>
  <si>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</si>
  <si>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</si>
  <si>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</si>
  <si>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</si>
  <si>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</si>
  <si>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</si>
  <si>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</si>
  <si>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</si>
  <si>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</si>
  <si>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</si>
  <si>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</si>
  <si>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</si>
  <si>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</si>
  <si>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</si>
  <si>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</si>
  <si>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</si>
  <si>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</si>
  <si>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</si>
  <si>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</si>
  <si>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</si>
  <si>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</si>
  <si>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</si>
  <si>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</si>
  <si>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</si>
  <si>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</si>
  <si>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</si>
  <si>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</si>
  <si>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</si>
  <si>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</si>
  <si>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</si>
  <si>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</si>
  <si>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</si>
  <si>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</si>
  <si>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</si>
  <si>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</si>
  <si>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</si>
  <si>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</si>
  <si>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</si>
  <si>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</si>
  <si>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</si>
  <si>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</si>
  <si>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</si>
  <si>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</si>
  <si>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</si>
  <si>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</si>
  <si>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</si>
  <si>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</si>
  <si>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</si>
  <si>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</si>
  <si>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</si>
  <si>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</si>
  <si>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</si>
  <si>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</si>
  <si>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</si>
  <si>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</si>
  <si>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</si>
  <si>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</si>
  <si>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</si>
  <si>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</si>
  <si>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</si>
  <si>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</si>
  <si>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</si>
  <si>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</si>
  <si>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</si>
  <si>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</si>
  <si>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</si>
  <si>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</si>
  <si>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</si>
  <si>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</si>
  <si>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</si>
  <si>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</si>
  <si>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</si>
  <si>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</si>
  <si>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</si>
  <si>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</si>
  <si>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</si>
  <si>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</si>
  <si>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</si>
  <si>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</si>
  <si>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</si>
  <si>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</si>
  <si>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</si>
  <si>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</si>
  <si>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</si>
  <si>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</si>
  <si>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</si>
  <si>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</si>
  <si>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</si>
  <si>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</si>
  <si>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</si>
  <si>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</si>
  <si>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</si>
  <si>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</si>
  <si>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</si>
  <si>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</si>
  <si>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</si>
  <si>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</si>
  <si>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</si>
  <si>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</si>
  <si>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</si>
  <si>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</si>
  <si>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</si>
  <si>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</si>
  <si>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</si>
  <si>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</si>
  <si>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</si>
  <si>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</si>
  <si>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</si>
  <si>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</si>
  <si>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</si>
  <si>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</si>
  <si>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</si>
  <si>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</si>
  <si>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</si>
  <si>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</si>
  <si>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</si>
  <si>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</si>
  <si>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</si>
  <si>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</si>
  <si>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</si>
  <si>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</si>
  <si>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</si>
  <si>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</si>
  <si>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</si>
  <si>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</si>
  <si>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</si>
  <si>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</si>
  <si>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</si>
  <si>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</si>
  <si>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</si>
  <si>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</si>
  <si>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</si>
  <si>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</si>
  <si>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</si>
  <si>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</si>
  <si>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</si>
  <si>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</si>
  <si>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</si>
  <si>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</si>
  <si>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</si>
  <si>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</si>
  <si>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</si>
  <si>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</si>
  <si>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</si>
  <si>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</si>
  <si>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</si>
  <si>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</si>
  <si>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</si>
  <si>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</si>
  <si>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</si>
  <si>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</si>
  <si>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</si>
  <si>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</si>
  <si>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</si>
  <si>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</si>
  <si>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</si>
  <si>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</si>
  <si>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</si>
  <si>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</si>
  <si>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</si>
  <si>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</si>
  <si>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</si>
  <si>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</si>
  <si>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</si>
  <si>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</si>
  <si>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</si>
  <si>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</si>
  <si>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</si>
  <si>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</si>
  <si>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</si>
  <si>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</si>
  <si>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</si>
  <si>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</si>
  <si>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</si>
  <si>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</si>
  <si>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</si>
  <si>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</si>
  <si>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</si>
  <si>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</si>
  <si>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</si>
  <si>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</si>
  <si>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</si>
  <si>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</si>
  <si>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</si>
  <si>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</si>
  <si>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</si>
  <si>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</si>
  <si>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</si>
  <si>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</si>
  <si>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</si>
  <si>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</si>
  <si>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</si>
  <si>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</si>
  <si>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</si>
  <si>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</si>
  <si>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</si>
  <si>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</si>
  <si>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</si>
  <si>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</si>
  <si>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</si>
  <si>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</si>
  <si>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</si>
  <si>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</si>
  <si>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</si>
  <si>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</si>
  <si>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</si>
  <si>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</si>
  <si>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</si>
  <si>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</si>
  <si>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</si>
  <si>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</si>
  <si>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</si>
  <si>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</si>
  <si>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</si>
  <si>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</si>
  <si>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</si>
  <si>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</si>
  <si>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</si>
  <si>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</si>
  <si>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</si>
  <si>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</si>
  <si>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</si>
  <si>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</si>
  <si>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</si>
  <si>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</si>
  <si>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</si>
  <si>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</si>
  <si>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</si>
  <si>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</si>
  <si>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</si>
  <si>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</si>
  <si>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</si>
  <si>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</si>
  <si>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</si>
  <si>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</si>
  <si>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</si>
  <si>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</si>
  <si>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</si>
  <si>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</si>
  <si>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</si>
  <si>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</si>
  <si>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</si>
  <si>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</si>
  <si>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</si>
  <si>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</si>
  <si>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</si>
  <si>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</si>
  <si>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</si>
  <si>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</si>
  <si>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</si>
  <si>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</si>
  <si>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</si>
  <si>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</si>
  <si>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</si>
  <si>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</si>
  <si>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</si>
  <si>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</si>
  <si>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</si>
  <si>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</si>
  <si>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</si>
  <si>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</si>
  <si>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</si>
  <si>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</si>
  <si>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</si>
  <si>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</si>
  <si>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</si>
  <si>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</si>
  <si>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</si>
  <si>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</si>
  <si>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</si>
  <si>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</si>
  <si>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</si>
  <si>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</si>
  <si>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</si>
  <si>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</si>
  <si>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</si>
  <si>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</si>
  <si>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</si>
  <si>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</si>
  <si>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</si>
  <si>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</si>
  <si>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</si>
  <si>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</si>
  <si>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</si>
  <si>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</si>
  <si>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</si>
  <si>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</si>
  <si>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</si>
  <si>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</si>
  <si>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</si>
  <si>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</si>
  <si>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</si>
  <si>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</si>
  <si>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</si>
  <si>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</si>
  <si>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</si>
  <si>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</si>
  <si>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</si>
  <si>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</si>
  <si>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</si>
  <si>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</si>
  <si>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</si>
  <si>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</si>
  <si>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</si>
  <si>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</si>
  <si>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</si>
  <si>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</si>
  <si>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</si>
  <si>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</si>
  <si>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</si>
  <si>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</si>
  <si>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</si>
  <si>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</si>
  <si>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</si>
  <si>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</si>
  <si>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</si>
  <si>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</si>
  <si>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</si>
  <si>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</si>
  <si>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</si>
  <si>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</si>
  <si>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</si>
  <si>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</si>
  <si>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</si>
  <si>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</si>
  <si>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</si>
  <si>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</si>
  <si>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</si>
  <si>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</si>
  <si>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</si>
  <si>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</si>
  <si>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</si>
  <si>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</si>
  <si>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</si>
  <si>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</si>
  <si>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</si>
  <si>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</si>
  <si>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</si>
  <si>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</si>
  <si>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</si>
  <si>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</si>
  <si>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</si>
  <si>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</si>
  <si>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</si>
  <si>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</si>
  <si>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</si>
  <si>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</si>
  <si>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</si>
  <si>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</si>
  <si>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</si>
  <si>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</si>
  <si>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</si>
  <si>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</si>
  <si>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</si>
  <si>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</si>
  <si>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</si>
  <si>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</si>
  <si>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</si>
  <si>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</si>
  <si>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</si>
  <si>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</si>
  <si>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</si>
  <si>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</si>
  <si>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</si>
  <si>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</si>
  <si>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</si>
  <si>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</si>
  <si>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</si>
  <si>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</si>
  <si>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</si>
  <si>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</si>
  <si>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</si>
  <si>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</si>
  <si>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</si>
  <si>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</si>
  <si>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</si>
  <si>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</si>
  <si>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</si>
  <si>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</si>
  <si>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</si>
  <si>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</si>
  <si>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</si>
  <si>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</si>
  <si>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</si>
  <si>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</si>
  <si>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</si>
  <si>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</si>
  <si>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</si>
  <si>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</si>
  <si>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</si>
  <si>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</si>
  <si>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</si>
  <si>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</si>
  <si>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</si>
  <si>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</si>
  <si>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</si>
  <si>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</si>
  <si>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</si>
  <si>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</si>
  <si>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</si>
  <si>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</si>
  <si>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</si>
  <si>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</si>
  <si>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</si>
  <si>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</si>
  <si>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</si>
  <si>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</si>
  <si>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</si>
  <si>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</si>
  <si>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</si>
  <si>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</si>
  <si>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</si>
  <si>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</si>
  <si>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</si>
  <si>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</si>
  <si>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</si>
  <si>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</si>
  <si>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</si>
  <si>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</si>
  <si>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</si>
  <si>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</si>
  <si>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</si>
  <si>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</si>
  <si>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</si>
  <si>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</si>
  <si>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</si>
  <si>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</si>
  <si>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</si>
  <si>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</si>
  <si>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</si>
  <si>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</si>
  <si>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</si>
  <si>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</si>
  <si>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</si>
  <si>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</si>
  <si>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</si>
  <si>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</si>
  <si>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</si>
  <si>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</si>
  <si>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</si>
  <si>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</si>
  <si>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</si>
  <si>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</si>
  <si>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</si>
  <si>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</si>
  <si>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</si>
  <si>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</si>
  <si>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</si>
  <si>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</si>
  <si>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</si>
  <si>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</si>
  <si>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</si>
  <si>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</si>
  <si>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</si>
  <si>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</si>
  <si>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</si>
  <si>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</si>
  <si>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</si>
  <si>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</si>
  <si>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</si>
  <si>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</si>
  <si>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</si>
  <si>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</si>
  <si>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</si>
  <si>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</si>
  <si>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</si>
  <si>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</si>
  <si>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</si>
  <si>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</si>
  <si>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</si>
  <si>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</si>
  <si>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</si>
  <si>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</si>
  <si>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</si>
  <si>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</si>
  <si>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</si>
  <si>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</si>
  <si>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</si>
  <si>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</si>
  <si>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</si>
  <si>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</si>
  <si>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</si>
  <si>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</si>
  <si>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</si>
  <si>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</si>
  <si>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</si>
  <si>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</si>
  <si>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</si>
  <si>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</si>
  <si>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</si>
  <si>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</si>
  <si>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</si>
  <si>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</si>
  <si>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</si>
  <si>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</si>
  <si>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</si>
  <si>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</si>
  <si>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</si>
  <si>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</si>
  <si>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</si>
  <si>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</si>
  <si>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</si>
  <si>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</si>
  <si>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</si>
  <si>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</si>
  <si>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</si>
  <si>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</si>
  <si>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</si>
  <si>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</si>
  <si>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</si>
  <si>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</si>
  <si>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</si>
  <si>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</si>
  <si>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</si>
  <si>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</si>
  <si>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</si>
  <si>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</si>
  <si>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</si>
  <si>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</si>
  <si>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</si>
  <si>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</si>
  <si>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</si>
  <si>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</si>
  <si>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</si>
  <si>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</si>
  <si>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</si>
  <si>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</si>
  <si>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</si>
  <si>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</si>
  <si>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</si>
  <si>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</si>
  <si>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</si>
  <si>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</si>
  <si>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</si>
  <si>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</si>
  <si>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</si>
  <si>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</si>
  <si>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</si>
  <si>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</si>
  <si>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</si>
  <si>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</si>
  <si>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</si>
  <si>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</si>
  <si>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</si>
  <si>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</si>
  <si>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</si>
  <si>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</si>
  <si>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</si>
  <si>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</si>
  <si>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</si>
  <si>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</si>
  <si>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</si>
  <si>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</si>
  <si>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</si>
  <si>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</si>
  <si>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</si>
  <si>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</si>
  <si>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</si>
  <si>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</si>
  <si>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</si>
  <si>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</si>
  <si>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</si>
  <si>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</si>
  <si>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</si>
  <si>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</si>
  <si>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</si>
  <si>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</si>
  <si>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</si>
  <si>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</si>
  <si>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</si>
  <si>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</si>
  <si>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</si>
  <si>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</si>
  <si>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</si>
  <si>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</si>
  <si>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</si>
  <si>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</si>
  <si>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</si>
  <si>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</si>
  <si>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</si>
  <si>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</si>
  <si>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</si>
  <si>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</si>
  <si>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</si>
  <si>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</si>
  <si>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</si>
  <si>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</si>
  <si>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</si>
  <si>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</si>
  <si>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</si>
  <si>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</si>
  <si>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</si>
  <si>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</si>
  <si>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</si>
  <si>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</si>
  <si>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</si>
  <si>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</si>
  <si>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</si>
  <si>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</si>
  <si>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</si>
  <si>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</si>
  <si>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</si>
  <si>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</si>
  <si>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</si>
  <si>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</si>
  <si>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</si>
  <si>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</si>
  <si>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</si>
  <si>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</si>
  <si>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</si>
  <si>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</si>
  <si>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</si>
  <si>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</si>
  <si>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</si>
  <si>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</si>
  <si>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</si>
  <si>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</si>
  <si>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</si>
  <si>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</si>
  <si>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</si>
  <si>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</si>
  <si>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</si>
  <si>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</si>
  <si>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</si>
  <si>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</si>
  <si>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</si>
  <si>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</si>
  <si>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</si>
  <si>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</si>
  <si>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</si>
  <si>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</si>
  <si>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</si>
  <si>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</si>
  <si>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</si>
  <si>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</si>
  <si>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</si>
  <si>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</si>
  <si>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</si>
  <si>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</si>
  <si>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</si>
  <si>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</si>
  <si>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</si>
  <si>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</si>
  <si>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</si>
  <si>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</si>
  <si>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</si>
  <si>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</si>
  <si>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</si>
  <si>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</si>
  <si>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</si>
  <si>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</si>
  <si>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</si>
  <si>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</si>
  <si>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</si>
  <si>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</si>
  <si>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</si>
  <si>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</si>
  <si>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</si>
  <si>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</si>
  <si>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</si>
  <si>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</si>
  <si>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</si>
  <si>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</si>
  <si>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</si>
  <si>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</si>
  <si>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</si>
  <si>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</si>
  <si>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</si>
  <si>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</si>
  <si>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</si>
  <si>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</si>
  <si>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</si>
  <si>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</si>
  <si>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</si>
  <si>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</si>
  <si>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</si>
  <si>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</si>
  <si>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</si>
  <si>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</si>
  <si>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</si>
  <si>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</si>
  <si>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</si>
  <si>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</si>
  <si>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</si>
  <si>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</si>
  <si>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</si>
  <si>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</si>
  <si>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</si>
  <si>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</si>
  <si>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</si>
  <si>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</si>
  <si>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</si>
  <si>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</si>
  <si>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</si>
  <si>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</si>
  <si>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</si>
  <si>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</si>
  <si>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</si>
  <si>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</si>
  <si>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</si>
  <si>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</si>
  <si>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</si>
  <si>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</si>
  <si>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</si>
  <si>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</si>
  <si>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</si>
  <si>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</si>
  <si>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</si>
  <si>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</si>
  <si>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</si>
  <si>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</si>
  <si>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</si>
  <si>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</si>
  <si>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</si>
  <si>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</si>
  <si>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</si>
  <si>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</si>
  <si>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</si>
  <si>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</si>
  <si>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</si>
  <si>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</si>
  <si>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</si>
  <si>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</si>
  <si>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</si>
  <si>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</si>
  <si>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</si>
  <si>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</si>
  <si>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</si>
  <si>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</si>
  <si>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</si>
  <si>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</si>
  <si>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</si>
  <si>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</si>
  <si>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</si>
  <si>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</si>
  <si>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</si>
  <si>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</si>
  <si>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</si>
  <si>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</si>
  <si>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</si>
  <si>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</si>
  <si>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</si>
  <si>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</si>
  <si>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</si>
  <si>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</si>
  <si>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</si>
  <si>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</si>
  <si>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</si>
  <si>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</si>
  <si>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</si>
  <si>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</si>
  <si>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</si>
  <si>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</si>
  <si>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</si>
  <si>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</si>
  <si>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</si>
  <si>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</si>
  <si>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</si>
  <si>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</si>
  <si>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</si>
  <si>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</si>
  <si>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</si>
  <si>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</si>
  <si>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</si>
  <si>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</si>
  <si>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</si>
  <si>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</si>
  <si>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</si>
  <si>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</si>
  <si>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</si>
  <si>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</si>
  <si>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</si>
  <si>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</si>
  <si>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</si>
  <si>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</si>
  <si>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</si>
  <si>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</si>
  <si>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</si>
  <si>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</si>
  <si>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</si>
  <si>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</si>
  <si>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</si>
  <si>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</si>
  <si>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</si>
  <si>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</si>
  <si>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</si>
  <si>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</si>
  <si>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</si>
  <si>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</si>
  <si>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</si>
  <si>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</si>
  <si>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</si>
  <si>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</si>
  <si>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</si>
  <si>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</si>
  <si>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</si>
  <si>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</si>
  <si>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</si>
  <si>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</si>
  <si>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</si>
  <si>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</si>
  <si>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</si>
  <si>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</si>
  <si>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</si>
  <si>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</si>
  <si>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</si>
  <si>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</si>
  <si>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</si>
  <si>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</si>
  <si>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</si>
  <si>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</si>
  <si>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</si>
  <si>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</si>
  <si>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</si>
  <si>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</si>
  <si>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</si>
  <si>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</si>
  <si>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</si>
  <si>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</si>
  <si>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</si>
  <si>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</si>
  <si>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</si>
  <si>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</si>
  <si>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</si>
  <si>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</si>
  <si>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</si>
  <si>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</si>
  <si>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</si>
  <si>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</si>
  <si>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</si>
  <si>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</si>
  <si>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</si>
  <si>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</si>
  <si>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</si>
  <si>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</si>
  <si>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</si>
  <si>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</si>
  <si>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</si>
  <si>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</si>
  <si>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</si>
  <si>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</si>
  <si>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</si>
  <si>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</si>
  <si>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</si>
  <si>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</si>
  <si>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</si>
  <si>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</si>
  <si>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</si>
  <si>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</si>
  <si>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</si>
  <si>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</si>
  <si>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</si>
  <si>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</si>
  <si>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</si>
  <si>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</si>
  <si>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</si>
  <si>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</si>
  <si>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</si>
  <si>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</si>
  <si>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</si>
  <si>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</si>
  <si>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</si>
  <si>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</si>
  <si>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</si>
  <si>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</si>
  <si>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</si>
  <si>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</si>
  <si>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</si>
  <si>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</si>
  <si>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</si>
  <si>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</si>
  <si>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</si>
  <si>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</si>
  <si>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</si>
  <si>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</si>
  <si>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</si>
  <si>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</si>
  <si>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</si>
  <si>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</si>
  <si>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</si>
  <si>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</si>
  <si>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</si>
  <si>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</si>
  <si>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</si>
  <si>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</si>
  <si>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</si>
  <si>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</si>
  <si>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</si>
  <si>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</si>
  <si>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</si>
  <si>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</si>
  <si>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</si>
  <si>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</si>
  <si>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</si>
  <si>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</si>
  <si>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</si>
  <si>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</si>
  <si>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</si>
  <si>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</si>
  <si>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</si>
  <si>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</si>
  <si>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</si>
  <si>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</si>
  <si>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</si>
  <si>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</si>
  <si>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</si>
  <si>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</si>
  <si>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</si>
  <si>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</si>
  <si>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</si>
  <si>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</si>
  <si>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</si>
  <si>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</si>
  <si>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</si>
  <si>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</si>
  <si>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</si>
  <si>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</si>
  <si>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</si>
  <si>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</si>
  <si>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</si>
  <si>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</si>
  <si>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</si>
  <si>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</si>
  <si>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</si>
  <si>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</si>
  <si>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</si>
  <si>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</si>
  <si>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</si>
  <si>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</si>
  <si>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</si>
  <si>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</si>
  <si>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</si>
  <si>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</si>
  <si>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</si>
  <si>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</si>
  <si>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</si>
  <si>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</si>
  <si>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</si>
  <si>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</si>
  <si>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</si>
  <si>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</si>
  <si>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</si>
  <si>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</si>
  <si>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</si>
  <si>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</si>
  <si>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</si>
  <si>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</si>
  <si>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</si>
  <si>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</si>
  <si>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</si>
  <si>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</si>
  <si>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</si>
  <si>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</si>
  <si>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</si>
  <si>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</si>
  <si>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</si>
  <si>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</si>
  <si>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</si>
  <si>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</si>
  <si>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</si>
  <si>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</si>
  <si>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</si>
  <si>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</si>
  <si>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</si>
  <si>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</si>
  <si>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</si>
  <si>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</si>
  <si>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</si>
  <si>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</si>
  <si>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</si>
  <si>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</si>
  <si>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</si>
  <si>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</si>
  <si>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</si>
  <si>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</si>
  <si>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</si>
  <si>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</si>
  <si>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</si>
  <si>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</si>
  <si>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</si>
  <si>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</si>
  <si>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</si>
  <si>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</si>
  <si>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</si>
  <si>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</si>
  <si>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</si>
  <si>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</si>
  <si>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</si>
  <si>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</si>
  <si>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</si>
  <si>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</si>
  <si>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</si>
  <si>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</si>
  <si>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</si>
  <si>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</si>
  <si>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</si>
  <si>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</si>
  <si>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</si>
  <si>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</si>
  <si>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</si>
  <si>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</si>
  <si>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</si>
  <si>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</si>
  <si>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</si>
  <si>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</si>
  <si>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</si>
  <si>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</si>
  <si>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</si>
  <si>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</si>
  <si>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</si>
  <si>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</si>
  <si>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</si>
  <si>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</si>
  <si>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</si>
  <si>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</si>
  <si>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</si>
  <si>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</si>
  <si>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</si>
  <si>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</si>
  <si>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</si>
  <si>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</si>
  <si>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</si>
  <si>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</si>
  <si>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</si>
  <si>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</si>
  <si>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</si>
  <si>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</si>
  <si>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</si>
  <si>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</si>
  <si>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</si>
  <si>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</si>
  <si>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</si>
  <si>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</si>
  <si>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</si>
  <si>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</si>
  <si>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</si>
  <si>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</si>
  <si>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</si>
  <si>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</si>
  <si>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</si>
  <si>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</si>
  <si>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</si>
  <si>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</si>
  <si>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</si>
  <si>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</si>
  <si>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</si>
  <si>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</si>
  <si>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</si>
  <si>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</si>
  <si>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</si>
  <si>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</si>
  <si>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</si>
  <si>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</si>
  <si>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</si>
  <si>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</si>
  <si>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</si>
  <si>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</si>
  <si>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</si>
  <si>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</si>
  <si>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</si>
  <si>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</si>
  <si>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</si>
  <si>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</si>
  <si>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</si>
  <si>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</si>
  <si>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</si>
  <si>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</si>
  <si>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</si>
  <si>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</si>
  <si>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</si>
  <si>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</si>
  <si>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</si>
  <si>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</si>
  <si>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</si>
  <si>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</si>
  <si>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</si>
  <si>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</si>
  <si>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</si>
  <si>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</si>
  <si>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</si>
  <si>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</si>
  <si>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</si>
  <si>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</si>
  <si>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</si>
  <si>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</si>
  <si>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</si>
  <si>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</si>
  <si>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</si>
  <si>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</si>
  <si>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</si>
  <si>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</si>
  <si>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</si>
  <si>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</si>
  <si>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</si>
  <si>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</si>
  <si>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</si>
  <si>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</si>
  <si>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</si>
  <si>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</si>
  <si>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</si>
  <si>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</si>
  <si>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</si>
  <si>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</si>
  <si>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</si>
  <si>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</si>
  <si>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</si>
  <si>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</si>
  <si>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</si>
  <si>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</si>
  <si>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</si>
  <si>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</si>
  <si>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</si>
  <si>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</si>
  <si>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</si>
  <si>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</si>
  <si>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</si>
  <si>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</si>
  <si>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</si>
  <si>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</si>
  <si>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</si>
  <si>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</si>
  <si>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</si>
  <si>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</si>
  <si>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</si>
  <si>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</si>
  <si>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</si>
  <si>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</si>
  <si>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</si>
  <si>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</si>
  <si>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</si>
  <si>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</si>
  <si>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</si>
  <si>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</si>
  <si>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</si>
  <si>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</si>
  <si>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</si>
  <si>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</si>
  <si>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</si>
  <si>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</si>
  <si>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</si>
  <si>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</si>
  <si>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</si>
  <si>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</si>
  <si>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</si>
  <si>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</si>
  <si>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</si>
  <si>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</si>
  <si>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</si>
  <si>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</si>
  <si>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</si>
  <si>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</si>
  <si>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</si>
  <si>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</si>
  <si>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</si>
  <si>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</si>
  <si>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</si>
  <si>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</si>
  <si>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</si>
  <si>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</si>
  <si>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</si>
  <si>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</si>
  <si>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</si>
  <si>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</si>
  <si>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</si>
  <si>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</si>
  <si>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</si>
  <si>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</si>
  <si>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</si>
  <si>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</si>
  <si>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</si>
  <si>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</si>
  <si>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</si>
  <si>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</si>
  <si>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</si>
  <si>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</si>
  <si>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</si>
  <si>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</si>
  <si>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</si>
  <si>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</si>
  <si>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</si>
  <si>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</si>
  <si>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</si>
  <si>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</si>
  <si>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</si>
  <si>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</si>
  <si>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</si>
  <si>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</si>
  <si>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</si>
  <si>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</si>
  <si>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</si>
  <si>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</si>
  <si>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</si>
  <si>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</si>
  <si>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</si>
  <si>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</si>
  <si>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</si>
  <si>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</si>
  <si>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</si>
  <si>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</si>
  <si>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</si>
  <si>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</si>
  <si>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</si>
  <si>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</si>
  <si>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</si>
  <si>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</si>
  <si>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</si>
  <si>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</si>
  <si>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</si>
  <si>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</si>
  <si>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</si>
  <si>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</si>
  <si>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</si>
  <si>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</si>
  <si>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</si>
  <si>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</si>
  <si>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</si>
  <si>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</si>
  <si>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</si>
  <si>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</si>
  <si>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</si>
  <si>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</si>
  <si>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</si>
  <si>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</si>
  <si>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</si>
  <si>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</si>
  <si>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</si>
  <si>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</si>
  <si>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</si>
  <si>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</si>
  <si>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</si>
  <si>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</si>
  <si>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</si>
  <si>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</si>
  <si>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</si>
  <si>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</si>
  <si>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</si>
  <si>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</si>
  <si>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</si>
  <si>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</si>
  <si>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</si>
  <si>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</si>
  <si>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</si>
  <si>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</si>
  <si>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</si>
  <si>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</si>
  <si>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</si>
  <si>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</si>
  <si>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</si>
  <si>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</si>
  <si>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</si>
  <si>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</si>
  <si>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</si>
  <si>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</si>
  <si>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</si>
  <si>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</si>
  <si>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</si>
  <si>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</si>
  <si>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</si>
  <si>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</si>
  <si>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</si>
  <si>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</si>
  <si>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</si>
  <si>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</si>
  <si>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</si>
  <si>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</si>
  <si>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</si>
  <si>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</si>
  <si>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</si>
  <si>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</si>
  <si>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</si>
  <si>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</si>
  <si>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</si>
  <si>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</si>
  <si>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</si>
  <si>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</si>
  <si>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</si>
  <si>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</si>
  <si>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</si>
  <si>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</si>
  <si>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</si>
  <si>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</si>
  <si>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</si>
  <si>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</si>
  <si>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</si>
  <si>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</si>
  <si>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</si>
  <si>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</si>
  <si>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</si>
  <si>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</si>
  <si>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</si>
  <si>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</si>
  <si>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</si>
  <si>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</si>
  <si>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</si>
  <si>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</si>
  <si>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</si>
  <si>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</si>
  <si>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</si>
  <si>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</si>
  <si>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</si>
  <si>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</si>
  <si>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</si>
  <si>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</si>
  <si>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</si>
  <si>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</si>
  <si>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</si>
  <si>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</si>
  <si>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</si>
  <si>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</si>
  <si>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</si>
  <si>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</si>
  <si>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</si>
  <si>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</si>
  <si>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</si>
  <si>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</si>
  <si>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</si>
  <si>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</si>
  <si>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</si>
  <si>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</si>
  <si>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</si>
  <si>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</si>
  <si>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</si>
  <si>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</si>
  <si>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</si>
  <si>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</si>
  <si>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</si>
  <si>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</si>
  <si>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</si>
  <si>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</si>
  <si>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</si>
  <si>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</si>
  <si>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</si>
  <si>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</si>
  <si>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</si>
  <si>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</si>
  <si>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</si>
  <si>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</si>
  <si>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</si>
  <si>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</si>
  <si>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</si>
  <si>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</si>
  <si>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</si>
  <si>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</si>
  <si>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</si>
  <si>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</si>
  <si>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</si>
  <si>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</si>
  <si>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</si>
  <si>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</si>
  <si>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</si>
  <si>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</si>
  <si>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</si>
  <si>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</si>
  <si>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</si>
  <si>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</si>
  <si>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</si>
  <si>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</si>
  <si>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</si>
  <si>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</si>
  <si>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</si>
  <si>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</si>
  <si>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</si>
  <si>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</si>
  <si>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</si>
  <si>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</si>
  <si>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</si>
  <si>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</si>
  <si>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</si>
  <si>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</si>
  <si>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</si>
  <si>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</si>
  <si>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</si>
  <si>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</si>
  <si>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</si>
  <si>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</si>
  <si>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</si>
  <si>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</si>
  <si>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</si>
  <si>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</si>
  <si>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</si>
  <si>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</si>
  <si>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</si>
  <si>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</si>
  <si>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</si>
  <si>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</si>
  <si>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</si>
  <si>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</si>
  <si>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</si>
  <si>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</si>
  <si>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</si>
  <si>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</si>
  <si>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</si>
  <si>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</si>
  <si>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</si>
  <si>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</si>
  <si>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</si>
  <si>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</si>
  <si>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</si>
  <si>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</si>
  <si>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</si>
  <si>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</si>
  <si>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</si>
  <si>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</si>
  <si>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</si>
  <si>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</si>
  <si>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</si>
  <si>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</si>
  <si>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</si>
  <si>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</si>
  <si>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</si>
  <si>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</si>
  <si>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</si>
  <si>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</si>
  <si>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</si>
  <si>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</si>
  <si>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</si>
  <si>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</si>
  <si>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</si>
  <si>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</si>
  <si>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</si>
  <si>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</si>
  <si>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</si>
  <si>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</si>
  <si>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</si>
  <si>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</si>
  <si>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</si>
  <si>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</si>
  <si>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</si>
  <si>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</si>
  <si>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</si>
  <si>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</si>
  <si>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</si>
  <si>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</si>
  <si>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</si>
  <si>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</si>
  <si>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</si>
  <si>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</si>
  <si>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</si>
  <si>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</si>
  <si>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</si>
  <si>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</si>
  <si>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</si>
  <si>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</si>
  <si>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</si>
  <si>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</si>
  <si>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</si>
  <si>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</si>
  <si>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</si>
  <si>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</si>
  <si>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</si>
  <si>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</si>
  <si>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</si>
  <si>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</si>
  <si>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</si>
  <si>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</si>
  <si>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</si>
  <si>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</si>
  <si>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</si>
  <si>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</si>
  <si>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</si>
  <si>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</si>
  <si>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</si>
  <si>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</si>
  <si>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</si>
  <si>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</si>
  <si>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</si>
  <si>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</si>
  <si>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</si>
  <si>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</si>
  <si>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</si>
  <si>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</si>
  <si>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</si>
  <si>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</si>
  <si>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</si>
  <si>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</si>
  <si>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</si>
  <si>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</si>
  <si>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</si>
  <si>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</si>
  <si>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</si>
  <si>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</si>
  <si>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</si>
  <si>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</si>
  <si>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</si>
  <si>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</si>
  <si>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</si>
  <si>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</si>
  <si>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</si>
  <si>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</si>
  <si>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</si>
  <si>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</si>
  <si>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</si>
  <si>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</si>
  <si>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</si>
  <si>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</si>
  <si>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</si>
  <si>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</si>
  <si>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</si>
  <si>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</si>
  <si>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</si>
  <si>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</si>
  <si>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</si>
  <si>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</si>
  <si>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</si>
  <si>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</si>
  <si>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</si>
  <si>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</si>
  <si>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</si>
  <si>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</si>
  <si>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</si>
  <si>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</si>
  <si>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</si>
  <si>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</si>
  <si>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</si>
  <si>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</si>
  <si>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</si>
  <si>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</si>
  <si>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</si>
  <si>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</si>
  <si>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</si>
  <si>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</si>
  <si>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</si>
  <si>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</si>
  <si>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</si>
  <si>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</si>
  <si>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</si>
  <si>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</si>
  <si>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</si>
  <si>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</si>
  <si>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</si>
  <si>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</si>
  <si>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</si>
  <si>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</si>
  <si>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</si>
  <si>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</si>
  <si>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</si>
  <si>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</si>
  <si>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</si>
  <si>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</si>
  <si>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</si>
  <si>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</si>
  <si>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</si>
  <si>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</si>
  <si>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</si>
  <si>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</si>
  <si>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</si>
  <si>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</si>
  <si>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</si>
  <si>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</si>
  <si>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</si>
  <si>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</si>
  <si>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</si>
  <si>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</si>
  <si>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</si>
  <si>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</si>
  <si>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</si>
  <si>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</si>
  <si>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</si>
  <si>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</si>
  <si>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</si>
  <si>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</si>
  <si>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</si>
  <si>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</si>
  <si>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</si>
  <si>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</si>
  <si>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</si>
  <si>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</si>
  <si>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</si>
  <si>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</si>
  <si>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</si>
  <si>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</si>
  <si>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</si>
  <si>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</si>
  <si>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</si>
  <si>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</si>
  <si>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</si>
  <si>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</si>
  <si>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</si>
  <si>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</si>
  <si>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</si>
  <si>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</si>
  <si>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</si>
  <si>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</si>
  <si>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</si>
  <si>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</si>
  <si>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</si>
  <si>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</si>
  <si>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</si>
  <si>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</si>
  <si>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</si>
  <si>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</si>
  <si>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</si>
  <si>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</si>
  <si>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</si>
  <si>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</si>
  <si>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</si>
  <si>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</si>
  <si>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</si>
  <si>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</si>
  <si>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</si>
  <si>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</si>
  <si>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</si>
  <si>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</si>
  <si>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</si>
  <si>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</si>
  <si>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</si>
  <si>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</si>
  <si>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</si>
  <si>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</si>
  <si>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</si>
  <si>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</si>
  <si>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</si>
  <si>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</si>
  <si>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</si>
  <si>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</si>
  <si>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</si>
  <si>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</si>
  <si>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</si>
  <si>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</si>
  <si>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</si>
  <si>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</si>
  <si>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</si>
  <si>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</si>
  <si>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</si>
  <si>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</si>
  <si>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</si>
  <si>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</si>
  <si>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</si>
  <si>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</si>
  <si>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</si>
  <si>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</si>
  <si>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</si>
  <si>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</si>
  <si>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</si>
  <si>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</si>
  <si>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</si>
  <si>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</si>
  <si>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</si>
  <si>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</si>
  <si>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</si>
  <si>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</si>
  <si>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</si>
  <si>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</si>
  <si>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</si>
  <si>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</si>
  <si>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</si>
  <si>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</si>
  <si>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</si>
  <si>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</si>
  <si>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</si>
  <si>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</si>
  <si>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</si>
  <si>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</si>
  <si>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</si>
  <si>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</si>
  <si>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</si>
  <si>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</si>
  <si>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</si>
  <si>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</si>
  <si>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</si>
  <si>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</si>
  <si>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</si>
  <si>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</si>
  <si>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</si>
  <si>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</si>
  <si>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</si>
  <si>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</si>
  <si>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</si>
  <si>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</si>
  <si>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</si>
  <si>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</si>
  <si>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</si>
  <si>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</si>
  <si>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</si>
  <si>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</si>
  <si>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</si>
  <si>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</si>
  <si>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</si>
  <si>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</si>
  <si>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</si>
  <si>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</si>
  <si>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</si>
  <si>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</si>
  <si>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</si>
  <si>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</si>
  <si>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</si>
  <si>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</si>
  <si>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</si>
  <si>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</si>
  <si>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</si>
  <si>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</si>
  <si>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</si>
  <si>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</si>
  <si>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</si>
  <si>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</si>
  <si>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</si>
  <si>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</si>
  <si>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</si>
  <si>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</si>
  <si>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</si>
  <si>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</si>
  <si>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</si>
  <si>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</si>
  <si>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</si>
  <si>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</si>
  <si>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</si>
  <si>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</si>
  <si>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</si>
  <si>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</si>
  <si>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</si>
  <si>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</si>
  <si>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</si>
  <si>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</si>
  <si>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</si>
  <si>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</si>
  <si>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</si>
  <si>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</si>
  <si>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</si>
  <si>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</si>
  <si>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</si>
  <si>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</si>
  <si>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</si>
  <si>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</si>
  <si>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</si>
  <si>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</si>
  <si>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</si>
  <si>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</si>
  <si>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</si>
  <si>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</si>
  <si>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</si>
  <si>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</si>
  <si>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</si>
  <si>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</si>
  <si>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</si>
  <si>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</si>
  <si>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</si>
  <si>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</si>
  <si>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</si>
  <si>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</si>
  <si>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</si>
  <si>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</si>
  <si>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</si>
  <si>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</si>
  <si>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</si>
  <si>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</si>
  <si>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</si>
  <si>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</si>
  <si>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</si>
  <si>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</si>
  <si>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</si>
  <si>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</si>
  <si>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</si>
  <si>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</si>
  <si>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</si>
  <si>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</si>
  <si>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</si>
  <si>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</si>
  <si>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</si>
  <si>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</si>
  <si>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</si>
  <si>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</si>
  <si>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</si>
  <si>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</si>
  <si>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</si>
  <si>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</si>
  <si>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</si>
  <si>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</si>
  <si>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</si>
  <si>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</si>
  <si>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</si>
  <si>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</si>
  <si>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</si>
  <si>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</si>
  <si>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</si>
  <si>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</si>
  <si>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</si>
  <si>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</si>
  <si>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</si>
  <si>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</si>
  <si>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</si>
  <si>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</si>
  <si>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</si>
  <si>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</si>
  <si>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</si>
  <si>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</si>
  <si>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</si>
  <si>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</si>
  <si>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</si>
  <si>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</si>
  <si>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</si>
  <si>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</si>
  <si>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</si>
  <si>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</si>
  <si>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</si>
  <si>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</si>
  <si>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</si>
  <si>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</si>
  <si>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</si>
  <si>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</si>
  <si>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</si>
  <si>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</si>
  <si>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</si>
  <si>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</si>
  <si>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</si>
  <si>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</si>
  <si>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</si>
  <si>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</si>
  <si>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</si>
  <si>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</si>
  <si>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</si>
  <si>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</si>
  <si>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</si>
  <si>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</si>
  <si>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</si>
  <si>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</si>
  <si>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</si>
  <si>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</si>
  <si>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</si>
  <si>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</si>
  <si>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</si>
  <si>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</si>
  <si>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</si>
  <si>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</si>
  <si>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</si>
  <si>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</si>
  <si>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</si>
  <si>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</si>
  <si>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</si>
  <si>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</si>
  <si>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</si>
  <si>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</si>
  <si>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</si>
  <si>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</si>
  <si>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</si>
  <si>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</si>
  <si>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</si>
  <si>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</si>
  <si>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</si>
  <si>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</si>
  <si>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</si>
  <si>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</si>
  <si>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</si>
  <si>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</si>
  <si>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</si>
  <si>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</si>
  <si>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</si>
  <si>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</si>
  <si>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</si>
  <si>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</si>
  <si>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</si>
  <si>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</si>
  <si>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</si>
  <si>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</si>
  <si>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</si>
  <si>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</si>
  <si>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</si>
  <si>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</si>
  <si>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</si>
  <si>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</si>
  <si>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</si>
  <si>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</si>
  <si>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</si>
  <si>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</si>
  <si>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</si>
  <si>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</si>
  <si>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</si>
  <si>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</si>
  <si>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</si>
  <si>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</si>
  <si>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</si>
  <si>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</si>
  <si>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</si>
  <si>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</si>
  <si>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</si>
  <si>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</si>
  <si>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</si>
  <si>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</si>
  <si>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</si>
  <si>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</si>
  <si>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</si>
  <si>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</si>
  <si>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</si>
  <si>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</si>
  <si>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</si>
  <si>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</si>
  <si>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</si>
  <si>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</si>
  <si>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</si>
  <si>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</si>
  <si>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</si>
  <si>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</si>
  <si>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</si>
  <si>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</si>
  <si>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</si>
  <si>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</si>
  <si>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</si>
  <si>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</si>
  <si>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</si>
  <si>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</si>
  <si>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</si>
  <si>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</si>
  <si>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</si>
  <si>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</si>
  <si>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</si>
  <si>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</si>
  <si>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</si>
  <si>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</si>
  <si>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</si>
  <si>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</si>
  <si>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</si>
  <si>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</si>
  <si>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</si>
  <si>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</si>
  <si>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</si>
  <si>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</si>
  <si>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</si>
  <si>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</si>
  <si>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</si>
  <si>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</si>
  <si>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</si>
  <si>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</si>
  <si>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</si>
  <si>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</si>
  <si>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</si>
  <si>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</si>
  <si>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</si>
  <si>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</si>
  <si>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</si>
  <si>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</si>
  <si>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</si>
  <si>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</si>
  <si>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</si>
  <si>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</si>
  <si>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</si>
  <si>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</si>
  <si>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</si>
  <si>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</si>
  <si>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</si>
  <si>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</si>
  <si>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</si>
  <si>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</si>
  <si>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</si>
  <si>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</si>
  <si>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</si>
  <si>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</si>
  <si>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</si>
  <si>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</si>
  <si>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</si>
  <si>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</si>
  <si>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</si>
  <si>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</si>
  <si>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</si>
  <si>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</si>
  <si>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</si>
  <si>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</si>
  <si>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</si>
  <si>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</si>
  <si>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</si>
  <si>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</si>
  <si>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</si>
  <si>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</si>
  <si>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</si>
  <si>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</si>
  <si>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</si>
  <si>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</si>
  <si>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</si>
  <si>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</si>
  <si>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</si>
  <si>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</si>
  <si>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</si>
  <si>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</si>
  <si>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</si>
  <si>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</si>
  <si>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</si>
  <si>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</si>
  <si>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</si>
  <si>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</si>
  <si>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</si>
  <si>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</si>
  <si>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</si>
  <si>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</si>
  <si>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</si>
  <si>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</si>
  <si>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</si>
  <si>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</si>
  <si>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</si>
  <si>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</si>
  <si>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</si>
  <si>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</si>
  <si>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</si>
  <si>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</si>
  <si>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</si>
  <si>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</si>
  <si>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</si>
  <si>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</si>
  <si>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</si>
  <si>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</si>
  <si>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</si>
  <si>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</si>
  <si>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</si>
  <si>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</si>
  <si>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</si>
  <si>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</si>
  <si>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</si>
  <si>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</si>
  <si>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</si>
  <si>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</si>
  <si>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</si>
  <si>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</si>
  <si>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</si>
  <si>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</si>
  <si>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</si>
  <si>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</si>
  <si>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</si>
  <si>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</si>
  <si>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</si>
  <si>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</si>
  <si>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</si>
  <si>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</si>
  <si>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</si>
  <si>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</si>
  <si>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</si>
  <si>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</si>
  <si>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</si>
  <si>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</si>
  <si>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</si>
  <si>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</si>
  <si>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</si>
  <si>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</si>
  <si>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</si>
  <si>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</si>
  <si>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</si>
  <si>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</si>
  <si>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</si>
  <si>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</si>
  <si>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</si>
  <si>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</si>
  <si>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</si>
  <si>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</si>
  <si>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</si>
  <si>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</si>
  <si>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</si>
  <si>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</si>
  <si>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</si>
  <si>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</si>
  <si>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</si>
  <si>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</si>
  <si>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</si>
  <si>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</si>
  <si>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</si>
  <si>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</si>
  <si>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</si>
  <si>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</si>
  <si>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</si>
  <si>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</si>
  <si>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</si>
  <si>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</si>
  <si>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</si>
  <si>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</si>
  <si>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</si>
  <si>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</si>
  <si>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</si>
  <si>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</si>
  <si>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</si>
  <si>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</si>
  <si>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</si>
  <si>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</si>
  <si>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</si>
  <si>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</si>
  <si>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</si>
  <si>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</si>
  <si>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</si>
  <si>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</si>
  <si>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</si>
  <si>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</si>
  <si>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</si>
  <si>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</si>
  <si>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</si>
  <si>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</si>
  <si>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</si>
  <si>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</si>
  <si>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</si>
  <si>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</si>
  <si>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</si>
  <si>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</si>
  <si>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</si>
  <si>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</si>
  <si>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</si>
  <si>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</si>
  <si>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</si>
  <si>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</si>
  <si>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</si>
  <si>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</si>
  <si>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</si>
  <si>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</si>
  <si>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</si>
  <si>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</si>
  <si>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</si>
  <si>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</si>
  <si>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</si>
  <si>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</si>
  <si>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</si>
  <si>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</si>
  <si>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</si>
  <si>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</si>
  <si>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</si>
  <si>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</si>
  <si>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</si>
  <si>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</si>
  <si>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</si>
  <si>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</si>
  <si>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</si>
  <si>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</si>
  <si>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</si>
  <si>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</si>
  <si>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</si>
  <si>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</si>
  <si>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</si>
  <si>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</si>
  <si>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</si>
  <si>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</si>
  <si>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</si>
  <si>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</si>
  <si>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</si>
  <si>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</si>
  <si>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</si>
  <si>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</si>
  <si>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</si>
  <si>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</si>
  <si>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</si>
  <si>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</si>
  <si>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</si>
  <si>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</si>
  <si>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</si>
  <si>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</si>
  <si>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</si>
  <si>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</si>
  <si>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</si>
  <si>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</si>
  <si>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</si>
  <si>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</si>
  <si>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</si>
  <si>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</si>
  <si>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</si>
  <si>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</si>
  <si>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</si>
  <si>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</si>
  <si>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</si>
  <si>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</si>
  <si>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</si>
  <si>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</si>
  <si>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</si>
  <si>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</si>
  <si>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</si>
  <si>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</si>
  <si>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</si>
  <si>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</si>
  <si>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</si>
  <si>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</si>
  <si>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</si>
  <si>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</si>
  <si>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</si>
  <si>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</si>
  <si>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</si>
  <si>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</si>
  <si>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</si>
  <si>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</si>
  <si>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</si>
  <si>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</si>
  <si>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</si>
  <si>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</si>
  <si>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</si>
  <si>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</si>
  <si>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</si>
  <si>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</si>
  <si>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</si>
  <si>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</si>
  <si>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</si>
  <si>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</si>
  <si>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</si>
  <si>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</si>
  <si>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</si>
  <si>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</si>
  <si>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</si>
  <si>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</si>
  <si>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</si>
  <si>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</si>
  <si>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</si>
  <si>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</si>
  <si>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</si>
  <si>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</si>
  <si>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</si>
  <si>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</si>
  <si>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</si>
  <si>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</si>
  <si>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</si>
  <si>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</si>
  <si>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</si>
  <si>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</si>
  <si>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</si>
  <si>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</si>
  <si>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</si>
  <si>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</si>
  <si>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</si>
  <si>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</si>
  <si>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</si>
  <si>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</si>
  <si>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</si>
  <si>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</si>
  <si>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</si>
  <si>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</si>
  <si>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</si>
  <si>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</si>
  <si>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</si>
  <si>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</si>
  <si>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</si>
  <si>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</si>
  <si>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</si>
  <si>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</si>
  <si>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</si>
  <si>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</si>
  <si>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</si>
  <si>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</si>
  <si>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</si>
  <si>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</si>
  <si>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</si>
  <si>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</si>
  <si>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</si>
  <si>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</si>
  <si>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</si>
  <si>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</si>
  <si>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</si>
  <si>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</si>
  <si>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</si>
  <si>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</si>
  <si>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</si>
  <si>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</si>
  <si>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</si>
  <si>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</si>
  <si>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</si>
  <si>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</si>
  <si>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</si>
  <si>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</si>
  <si>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</si>
  <si>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</si>
  <si>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</si>
  <si>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</si>
  <si>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</si>
  <si>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</si>
  <si>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</si>
  <si>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</si>
  <si>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</si>
  <si>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</si>
  <si>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</si>
  <si>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</si>
  <si>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</si>
  <si>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</si>
  <si>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</si>
  <si>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</si>
  <si>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</si>
  <si>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</si>
  <si>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</si>
  <si>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</si>
  <si>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</si>
  <si>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</si>
  <si>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</si>
  <si>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</si>
  <si>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</si>
  <si>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</si>
  <si>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</si>
  <si>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</si>
  <si>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</si>
  <si>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</si>
  <si>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</si>
  <si>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</si>
  <si>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</si>
  <si>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</si>
  <si>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</si>
  <si>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</si>
  <si>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</si>
  <si>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</si>
  <si>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</si>
  <si>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</si>
  <si>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</si>
  <si>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</si>
  <si>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</si>
  <si>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</si>
  <si>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</si>
  <si>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</si>
  <si>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</si>
  <si>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</si>
  <si>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</si>
  <si>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</si>
  <si>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</si>
  <si>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</si>
  <si>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</si>
  <si>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</si>
  <si>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</si>
  <si>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</si>
  <si>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</si>
  <si>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</si>
  <si>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</si>
  <si>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</si>
  <si>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</si>
  <si>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</si>
  <si>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</si>
  <si>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</si>
  <si>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</si>
  <si>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</si>
  <si>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</si>
  <si>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</si>
  <si>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</si>
  <si>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</si>
  <si>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</si>
  <si>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</si>
  <si>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</si>
  <si>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</si>
  <si>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</si>
  <si>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</si>
  <si>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</si>
  <si>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</si>
  <si>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</si>
  <si>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</si>
  <si>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</si>
  <si>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</si>
  <si>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</si>
  <si>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</si>
  <si>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</si>
  <si>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</si>
  <si>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</si>
  <si>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</si>
  <si>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</si>
  <si>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</si>
  <si>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</si>
  <si>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</si>
  <si>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</si>
  <si>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</si>
  <si>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</si>
  <si>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</si>
  <si>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</si>
  <si>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</si>
  <si>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</si>
  <si>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</si>
  <si>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</si>
  <si>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</si>
  <si>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</si>
  <si>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</si>
  <si>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</si>
  <si>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</si>
  <si>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</si>
  <si>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</si>
  <si>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</si>
  <si>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</si>
  <si>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</si>
  <si>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</si>
  <si>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</si>
  <si>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</si>
  <si>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</si>
  <si>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</si>
  <si>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</si>
  <si>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</si>
  <si>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</si>
  <si>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</si>
  <si>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</si>
  <si>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</si>
  <si>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</si>
  <si>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</si>
  <si>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</si>
  <si>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</si>
  <si>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</si>
  <si>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</si>
  <si>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</si>
  <si>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</si>
  <si>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</si>
  <si>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</si>
  <si>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</si>
  <si>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</si>
  <si>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</si>
  <si>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</si>
  <si>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</si>
  <si>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</si>
  <si>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</si>
  <si>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</si>
  <si>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</si>
  <si>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</si>
  <si>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</si>
  <si>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</si>
  <si>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</si>
  <si>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</si>
  <si>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</si>
  <si>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</si>
  <si>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</si>
  <si>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</si>
  <si>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</si>
  <si>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</si>
  <si>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</si>
  <si>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</si>
  <si>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</si>
  <si>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</si>
  <si>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</si>
  <si>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</si>
  <si>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</si>
  <si>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</si>
  <si>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</si>
  <si>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</si>
  <si>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</si>
  <si>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</si>
  <si>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</si>
  <si>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</si>
  <si>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</si>
  <si>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</si>
  <si>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</si>
  <si>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</si>
  <si>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</si>
  <si>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</si>
  <si>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</si>
  <si>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</si>
  <si>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</si>
  <si>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</si>
  <si>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</si>
  <si>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</si>
  <si>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</si>
  <si>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</si>
  <si>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</si>
  <si>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</si>
  <si>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</si>
  <si>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</si>
  <si>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</si>
  <si>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</si>
  <si>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</si>
  <si>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</si>
  <si>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</si>
  <si>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</si>
  <si>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</si>
  <si>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</si>
  <si>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</si>
  <si>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</si>
  <si>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</si>
  <si>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</si>
  <si>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</si>
  <si>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</si>
  <si>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</si>
  <si>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</si>
  <si>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</si>
  <si>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</si>
  <si>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</si>
  <si>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</si>
  <si>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</si>
  <si>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</si>
  <si>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</si>
  <si>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</si>
  <si>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</si>
  <si>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</si>
  <si>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</si>
  <si>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</si>
  <si>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</si>
  <si>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</si>
  <si>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</si>
  <si>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</si>
  <si>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</si>
  <si>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</si>
  <si>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</si>
  <si>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</si>
  <si>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</si>
  <si>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</si>
  <si>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</si>
  <si>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</si>
  <si>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</si>
  <si>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</si>
  <si>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</si>
  <si>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</si>
  <si>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</si>
  <si>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</si>
  <si>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</si>
  <si>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</si>
  <si>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</si>
  <si>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</si>
  <si>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</si>
  <si>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</si>
  <si>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</si>
  <si>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</si>
  <si>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</si>
  <si>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</si>
  <si>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</si>
  <si>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</si>
  <si>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</si>
  <si>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</si>
  <si>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</si>
  <si>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</si>
  <si>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</si>
  <si>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</si>
  <si>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</si>
  <si>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</si>
  <si>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</si>
  <si>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</si>
  <si>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</si>
  <si>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</si>
  <si>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</si>
  <si>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</si>
  <si>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</si>
  <si>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</si>
  <si>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</si>
  <si>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</si>
  <si>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</si>
  <si>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</si>
  <si>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</si>
  <si>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</si>
  <si>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</si>
  <si>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</si>
  <si>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</si>
  <si>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</si>
  <si>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</si>
  <si>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</si>
  <si>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</si>
  <si>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</si>
  <si>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</si>
  <si>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</si>
  <si>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</si>
  <si>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</si>
  <si>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</si>
  <si>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</si>
  <si>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</si>
  <si>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</si>
  <si>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</si>
  <si>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</si>
  <si>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</si>
  <si>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</si>
  <si>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</si>
  <si>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</si>
  <si>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</si>
  <si>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</si>
  <si>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</si>
  <si>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</si>
  <si>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</si>
  <si>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</si>
  <si>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</si>
  <si>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</si>
  <si>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</si>
  <si>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</si>
  <si>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</si>
  <si>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</si>
  <si>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</si>
  <si>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</si>
  <si>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</si>
  <si>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</si>
  <si>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</si>
  <si>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</si>
  <si>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</si>
  <si>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</si>
  <si>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</si>
  <si>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</si>
  <si>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</si>
  <si>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</si>
  <si>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</si>
  <si>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</si>
  <si>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</si>
  <si>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</si>
  <si>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</si>
  <si>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</si>
  <si>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</si>
  <si>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</si>
  <si>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</si>
  <si>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</si>
  <si>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</si>
  <si>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</si>
  <si>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</si>
  <si>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</si>
  <si>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</si>
  <si>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</si>
  <si>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</si>
  <si>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</si>
  <si>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</si>
  <si>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</si>
  <si>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</si>
  <si>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</si>
  <si>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</si>
  <si>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</si>
  <si>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</si>
  <si>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</si>
  <si>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</si>
  <si>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</si>
  <si>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</si>
  <si>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</si>
  <si>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</si>
  <si>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</si>
  <si>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</si>
  <si>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</si>
  <si>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</si>
  <si>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</si>
  <si>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</si>
  <si>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</si>
  <si>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</si>
  <si>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</si>
  <si>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</si>
  <si>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</si>
  <si>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</si>
  <si>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</si>
  <si>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</si>
  <si>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</si>
  <si>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</si>
  <si>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</si>
  <si>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</si>
  <si>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</si>
  <si>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</si>
  <si>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</si>
  <si>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</si>
  <si>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</si>
  <si>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</si>
  <si>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</si>
  <si>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</si>
  <si>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</si>
  <si>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</si>
  <si>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</si>
  <si>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</si>
  <si>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</si>
  <si>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</si>
  <si>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</si>
  <si>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</si>
  <si>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</si>
  <si>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</si>
  <si>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</si>
  <si>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</si>
  <si>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</si>
  <si>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</si>
  <si>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</si>
  <si>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</si>
  <si>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</si>
  <si>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</si>
  <si>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</si>
  <si>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</si>
  <si>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</si>
  <si>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</si>
  <si>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</si>
  <si>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</si>
  <si>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</si>
  <si>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</si>
  <si>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</si>
  <si>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</si>
  <si>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</si>
  <si>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</si>
  <si>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</si>
  <si>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</si>
  <si>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</si>
  <si>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</si>
  <si>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</si>
  <si>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</si>
  <si>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</si>
  <si>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</si>
  <si>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</si>
  <si>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</si>
  <si>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</si>
  <si>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</si>
  <si>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</si>
  <si>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</si>
  <si>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</si>
  <si>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</si>
  <si>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</si>
  <si>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</si>
  <si>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</si>
  <si>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</si>
  <si>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</si>
  <si>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</si>
  <si>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</si>
  <si>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</si>
  <si>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</si>
  <si>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</si>
  <si>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</si>
  <si>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</si>
  <si>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</si>
  <si>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</si>
  <si>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</si>
  <si>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</si>
  <si>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</si>
  <si>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</si>
  <si>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</si>
  <si>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</si>
  <si>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</si>
  <si>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</si>
  <si>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</si>
  <si>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</si>
  <si>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</si>
  <si>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</si>
  <si>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</si>
  <si>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</si>
  <si>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</si>
  <si>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</si>
  <si>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</si>
  <si>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</si>
  <si>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</si>
  <si>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</si>
  <si>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</si>
  <si>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</si>
  <si>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</si>
  <si>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</si>
  <si>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</si>
  <si>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</si>
  <si>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</si>
  <si>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</si>
  <si>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</si>
  <si>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</si>
  <si>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</si>
  <si>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</si>
  <si>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</si>
  <si>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</si>
  <si>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</si>
  <si>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</si>
  <si>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</si>
  <si>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</si>
  <si>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</si>
  <si>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</si>
  <si>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</si>
  <si>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</si>
  <si>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</si>
  <si>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</si>
  <si>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</si>
  <si>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</si>
  <si>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</si>
  <si>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</si>
  <si>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</si>
  <si>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</si>
  <si>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</si>
  <si>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</si>
  <si>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</si>
  <si>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</si>
  <si>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</si>
  <si>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</si>
  <si>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</si>
  <si>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</si>
  <si>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</si>
  <si>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</si>
  <si>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</si>
  <si>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</si>
  <si>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</si>
  <si>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</si>
  <si>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</si>
  <si>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</si>
  <si>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</si>
  <si>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</si>
  <si>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</si>
  <si>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</si>
  <si>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</si>
  <si>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</si>
  <si>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</si>
  <si>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</si>
  <si>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</si>
  <si>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</si>
  <si>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</si>
  <si>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</si>
  <si>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</si>
  <si>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</si>
  <si>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</si>
  <si>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</si>
  <si>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</si>
  <si>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</si>
  <si>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</si>
  <si>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</si>
  <si>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</si>
  <si>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</si>
  <si>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</si>
  <si>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</si>
  <si>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</si>
  <si>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</si>
  <si>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</si>
  <si>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</si>
  <si>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</si>
  <si>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</si>
  <si>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</si>
  <si>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</si>
  <si>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</si>
  <si>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</si>
  <si>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</si>
  <si>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</si>
  <si>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</si>
  <si>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</si>
  <si>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</si>
  <si>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</si>
  <si>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</si>
  <si>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</si>
  <si>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</si>
  <si>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</si>
  <si>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</si>
  <si>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</si>
  <si>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</si>
  <si>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</si>
  <si>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</si>
  <si>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</si>
  <si>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</si>
  <si>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</si>
  <si>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</si>
  <si>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</si>
  <si>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</si>
  <si>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</si>
  <si>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</si>
  <si>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</si>
  <si>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</si>
  <si>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</si>
  <si>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</si>
  <si>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</si>
  <si>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</si>
  <si>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</si>
  <si>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</si>
  <si>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</si>
  <si>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</si>
  <si>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</si>
  <si>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</si>
  <si>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</si>
  <si>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</si>
  <si>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</si>
  <si>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</si>
  <si>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</si>
  <si>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</si>
  <si>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</si>
  <si>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</si>
  <si>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</si>
  <si>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</si>
  <si>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</si>
  <si>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</si>
  <si>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</si>
  <si>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</si>
  <si>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</si>
  <si>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</si>
  <si>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</si>
  <si>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</si>
  <si>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</si>
  <si>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</si>
  <si>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</si>
  <si>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</si>
  <si>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</si>
  <si>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</si>
  <si>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</si>
  <si>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</si>
  <si>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</si>
  <si>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</si>
  <si>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</si>
  <si>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</si>
  <si>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</si>
  <si>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</si>
  <si>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</si>
  <si>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</si>
  <si>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</si>
  <si>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</si>
  <si>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</si>
  <si>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</si>
  <si>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</si>
  <si>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</si>
  <si>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</si>
  <si>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</si>
  <si>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</si>
  <si>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</si>
  <si>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</si>
  <si>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</si>
  <si>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</si>
  <si>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</si>
  <si>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</si>
  <si>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</si>
  <si>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</si>
  <si>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</si>
  <si>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</si>
  <si>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</si>
  <si>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</si>
  <si>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</si>
  <si>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</si>
  <si>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</si>
  <si>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</si>
  <si>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</si>
  <si>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</si>
  <si>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</si>
  <si>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</si>
  <si>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</si>
  <si>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</si>
  <si>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</si>
  <si>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</si>
  <si>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</si>
  <si>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</si>
  <si>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</si>
  <si>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</si>
  <si>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</si>
  <si>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</si>
  <si>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</si>
  <si>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</si>
  <si>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</si>
  <si>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</si>
  <si>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</si>
  <si>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</si>
  <si>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</si>
  <si>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</si>
  <si>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</si>
  <si>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</si>
  <si>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</si>
  <si>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</si>
  <si>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</si>
  <si>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</si>
  <si>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</si>
  <si>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</si>
  <si>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</si>
  <si>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</si>
  <si>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</si>
  <si>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</si>
  <si>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</si>
  <si>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</si>
  <si>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</si>
  <si>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</si>
  <si>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</si>
  <si>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</si>
  <si>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</si>
  <si>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</si>
  <si>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</si>
  <si>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</si>
  <si>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</si>
  <si>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</si>
  <si>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</si>
  <si>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</si>
  <si>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</si>
  <si>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</si>
  <si>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</si>
  <si>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</si>
  <si>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</si>
  <si>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</si>
  <si>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</si>
  <si>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</si>
  <si>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</si>
  <si>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</si>
  <si>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</si>
  <si>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</si>
  <si>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</si>
  <si>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</si>
  <si>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</si>
  <si>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</si>
  <si>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</si>
  <si>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</si>
  <si>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</si>
  <si>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</si>
  <si>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</si>
  <si>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</si>
  <si>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</si>
  <si>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</si>
  <si>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</si>
  <si>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</si>
  <si>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</si>
  <si>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</si>
  <si>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</si>
  <si>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</si>
  <si>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</si>
  <si>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</si>
  <si>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</si>
  <si>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</si>
  <si>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</si>
  <si>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</si>
  <si>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</si>
  <si>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</si>
  <si>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</si>
  <si>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</si>
  <si>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</si>
  <si>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</si>
  <si>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</si>
  <si>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</si>
  <si>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</si>
  <si>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</si>
  <si>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</si>
  <si>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</si>
  <si>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</si>
  <si>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</si>
  <si>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</si>
  <si>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</si>
  <si>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</si>
  <si>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</si>
  <si>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</si>
  <si>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</si>
  <si>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</si>
  <si>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</si>
  <si>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</si>
  <si>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</si>
  <si>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</si>
  <si>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</si>
  <si>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</si>
  <si>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</si>
  <si>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</si>
  <si>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</si>
  <si>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</si>
  <si>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</si>
  <si>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</si>
  <si>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</si>
  <si>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</si>
  <si>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</si>
  <si>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</si>
  <si>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</si>
  <si>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</si>
  <si>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</si>
  <si>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</si>
  <si>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</si>
  <si>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</si>
  <si>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</si>
  <si>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</si>
  <si>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</si>
  <si>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</si>
  <si>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</si>
  <si>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</si>
  <si>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</si>
  <si>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</si>
  <si>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</si>
  <si>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</si>
  <si>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</si>
  <si>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</si>
  <si>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</si>
  <si>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</si>
  <si>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</si>
  <si>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</si>
  <si>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</si>
  <si>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</si>
  <si>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</si>
  <si>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</si>
  <si>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</si>
  <si>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</si>
  <si>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</si>
  <si>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</si>
  <si>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</si>
  <si>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</si>
  <si>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</si>
  <si>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</si>
  <si>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</si>
  <si>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</si>
  <si>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</si>
  <si>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</si>
  <si>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</si>
  <si>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</si>
  <si>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</si>
  <si>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</si>
  <si>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</si>
  <si>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</si>
  <si>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</si>
  <si>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</si>
  <si>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</si>
  <si>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</si>
  <si>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</si>
  <si>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</si>
  <si>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</si>
  <si>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</si>
  <si>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</si>
  <si>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</si>
  <si>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</si>
  <si>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</si>
  <si>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</si>
  <si>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</si>
  <si>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</si>
  <si>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</si>
  <si>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</si>
  <si>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</si>
  <si>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</si>
  <si>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</si>
  <si>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</si>
  <si>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</si>
  <si>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</si>
  <si>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</si>
  <si>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</si>
  <si>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</si>
  <si>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</si>
  <si>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</si>
  <si>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</si>
  <si>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</si>
  <si>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</si>
  <si>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</si>
  <si>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</si>
  <si>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</si>
  <si>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</si>
  <si>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</si>
  <si>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</si>
  <si>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</si>
  <si>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</si>
  <si>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</si>
  <si>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</si>
  <si>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</si>
  <si>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</si>
  <si>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</si>
  <si>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</si>
  <si>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</si>
  <si>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</si>
  <si>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</si>
  <si>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</si>
  <si>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</si>
  <si>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</si>
  <si>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</si>
  <si>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</si>
  <si>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</si>
  <si>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</si>
  <si>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</si>
  <si>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</si>
  <si>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</si>
  <si>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</si>
  <si>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</si>
  <si>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</si>
  <si>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</si>
  <si>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</si>
  <si>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</si>
  <si>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</si>
  <si>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</si>
  <si>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</si>
  <si>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</si>
  <si>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</si>
  <si>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</si>
  <si>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</si>
  <si>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</si>
  <si>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</si>
  <si>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</si>
  <si>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</si>
  <si>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</si>
  <si>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</si>
  <si>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</si>
  <si>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</si>
  <si>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</si>
  <si>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</si>
  <si>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</si>
  <si>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</si>
  <si>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</si>
  <si>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</si>
  <si>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</si>
  <si>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</si>
  <si>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</si>
  <si>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</si>
  <si>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</si>
  <si>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</si>
  <si>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</si>
  <si>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</si>
  <si>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</si>
  <si>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</si>
  <si>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</si>
  <si>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</si>
  <si>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</si>
  <si>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</si>
  <si>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</si>
  <si>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</si>
  <si>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</si>
  <si>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</si>
  <si>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</si>
  <si>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</si>
  <si>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</si>
  <si>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</si>
  <si>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</si>
  <si>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</si>
  <si>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</si>
  <si>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</si>
  <si>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</si>
  <si>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</si>
  <si>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</si>
  <si>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</si>
  <si>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</si>
  <si>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</si>
  <si>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</si>
  <si>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</si>
  <si>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</si>
  <si>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</si>
  <si>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</si>
  <si>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</si>
  <si>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</si>
  <si>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</si>
  <si>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</si>
  <si>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</si>
  <si>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</si>
  <si>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</si>
  <si>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</si>
  <si>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</si>
  <si>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</si>
  <si>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</si>
  <si>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</si>
  <si>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</si>
  <si>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</si>
  <si>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</si>
  <si>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</si>
  <si>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</si>
  <si>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</si>
  <si>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</si>
  <si>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</si>
  <si>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</si>
  <si>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</si>
  <si>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</si>
  <si>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</si>
  <si>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</si>
  <si>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</si>
  <si>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</si>
  <si>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</si>
  <si>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</si>
  <si>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</si>
  <si>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</si>
  <si>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</si>
  <si>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</si>
  <si>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</si>
  <si>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</si>
  <si>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</si>
  <si>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</si>
  <si>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</si>
  <si>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</si>
  <si>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</si>
  <si>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</si>
  <si>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</si>
  <si>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</si>
  <si>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</si>
  <si>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</si>
  <si>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</si>
  <si>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</si>
  <si>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</si>
  <si>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</si>
  <si>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</si>
  <si>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</si>
  <si>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</si>
  <si>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</si>
  <si>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</si>
  <si>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</si>
  <si>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</si>
  <si>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</si>
  <si>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</si>
  <si>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</si>
  <si>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</si>
  <si>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</si>
  <si>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</si>
  <si>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</si>
  <si>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</si>
  <si>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</si>
  <si>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</si>
  <si>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</si>
  <si>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</si>
  <si>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</si>
  <si>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</si>
  <si>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</si>
  <si>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</si>
  <si>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</si>
  <si>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</si>
  <si>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</si>
  <si>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</si>
  <si>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</si>
  <si>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</si>
  <si>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</si>
  <si>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</si>
  <si>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</si>
  <si>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</si>
  <si>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</si>
  <si>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</si>
  <si>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</si>
  <si>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</si>
  <si>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</si>
  <si>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</si>
  <si>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</si>
  <si>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</si>
  <si>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</si>
  <si>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</si>
  <si>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</si>
  <si>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</si>
  <si>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</si>
  <si>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</si>
  <si>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</si>
  <si>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</si>
  <si>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</si>
  <si>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</si>
  <si>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</si>
  <si>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</si>
  <si>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</si>
  <si>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</si>
  <si>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</si>
  <si>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</si>
  <si>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</si>
  <si>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</si>
  <si>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</si>
  <si>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</si>
  <si>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</si>
  <si>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</si>
  <si>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</si>
  <si>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</si>
  <si>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</si>
  <si>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</si>
  <si>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</si>
  <si>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</si>
  <si>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</si>
  <si>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</si>
  <si>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</si>
  <si>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</si>
  <si>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</si>
  <si>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</si>
  <si>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</si>
  <si>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</si>
  <si>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</si>
  <si>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</si>
  <si>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</si>
  <si>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</si>
  <si>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</si>
  <si>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</si>
  <si>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</si>
  <si>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</si>
  <si>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</si>
  <si>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</si>
  <si>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</si>
  <si>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</si>
  <si>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</si>
  <si>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</si>
  <si>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</si>
  <si>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</si>
  <si>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</si>
  <si>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</si>
  <si>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</si>
  <si>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</si>
  <si>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</si>
  <si>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</si>
  <si>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</si>
  <si>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</si>
  <si>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</si>
  <si>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</si>
  <si>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</si>
  <si>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</si>
  <si>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</si>
  <si>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</si>
  <si>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</si>
  <si>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</si>
  <si>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</si>
  <si>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</si>
  <si>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</si>
  <si>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</si>
  <si>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</si>
  <si>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</si>
  <si>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</si>
  <si>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</si>
  <si>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</si>
  <si>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</si>
  <si>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</si>
  <si>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</si>
  <si>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</si>
  <si>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</si>
  <si>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</si>
  <si>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</si>
  <si>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</si>
  <si>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</si>
  <si>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</si>
  <si>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</si>
  <si>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</si>
  <si>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</si>
  <si>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</si>
  <si>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</si>
  <si>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</si>
  <si>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</si>
  <si>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</si>
  <si>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</si>
  <si>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</si>
  <si>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</si>
  <si>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</si>
  <si>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</si>
  <si>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</si>
  <si>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</si>
  <si>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</si>
  <si>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</si>
  <si>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</si>
  <si>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</si>
  <si>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</si>
  <si>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</si>
  <si>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</si>
  <si>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</si>
  <si>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</si>
  <si>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</si>
  <si>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</si>
  <si>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</si>
  <si>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</si>
  <si>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</si>
  <si>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</si>
  <si>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</si>
  <si>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</si>
  <si>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</si>
  <si>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</si>
  <si>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</si>
  <si>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</si>
  <si>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</si>
  <si>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</si>
  <si>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</si>
  <si>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</si>
  <si>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</si>
  <si>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</si>
  <si>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</si>
  <si>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</si>
  <si>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</si>
  <si>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</si>
  <si>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</si>
  <si>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</si>
  <si>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</si>
  <si>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</si>
  <si>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</si>
  <si>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</si>
  <si>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</si>
  <si>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</si>
  <si>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</si>
  <si>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</si>
  <si>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</si>
  <si>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</si>
  <si>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</si>
  <si>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</si>
  <si>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</si>
  <si>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</si>
  <si>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</si>
  <si>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</si>
  <si>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</si>
  <si>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</si>
  <si>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</si>
  <si>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</si>
  <si>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</si>
  <si>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</si>
  <si>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</si>
  <si>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</si>
  <si>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</si>
  <si>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</si>
  <si>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</si>
  <si>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</si>
  <si>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</si>
  <si>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</si>
  <si>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</si>
  <si>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</si>
  <si>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</si>
  <si>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</si>
  <si>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</si>
  <si>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</si>
  <si>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</si>
  <si>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</si>
  <si>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</si>
  <si>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</si>
  <si>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</si>
  <si>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</si>
  <si>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</si>
  <si>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</si>
  <si>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</si>
  <si>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</si>
  <si>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</si>
  <si>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</si>
  <si>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</si>
  <si>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</si>
  <si>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</si>
  <si>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</si>
  <si>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</si>
  <si>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</si>
  <si>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</si>
  <si>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</si>
  <si>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</si>
  <si>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</si>
  <si>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</si>
  <si>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</si>
  <si>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</si>
  <si>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</si>
  <si>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</si>
  <si>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</si>
  <si>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</si>
  <si>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</si>
  <si>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</si>
  <si>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</si>
  <si>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</si>
  <si>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</si>
  <si>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</si>
  <si>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</si>
  <si>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</si>
  <si>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</si>
  <si>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</si>
  <si>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</si>
  <si>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</si>
  <si>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</si>
  <si>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</si>
  <si>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</si>
  <si>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</si>
  <si>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</si>
  <si>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</si>
  <si>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</si>
  <si>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</si>
  <si>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</si>
  <si>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</si>
  <si>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</si>
  <si>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</si>
  <si>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</si>
  <si>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</si>
  <si>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</si>
  <si>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</si>
  <si>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</si>
  <si>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</si>
  <si>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</si>
  <si>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</si>
  <si>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</si>
  <si>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</si>
  <si>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</si>
  <si>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</si>
  <si>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</si>
  <si>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</si>
  <si>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</si>
  <si>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</si>
  <si>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</si>
  <si>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</si>
  <si>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</si>
  <si>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</si>
  <si>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</si>
  <si>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</si>
  <si>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</si>
  <si>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</si>
  <si>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</si>
  <si>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</si>
  <si>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</si>
  <si>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</si>
  <si>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</si>
  <si>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</si>
  <si>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</si>
  <si>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</si>
  <si>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</si>
  <si>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</si>
  <si>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</si>
  <si>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</si>
  <si>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</si>
  <si>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</si>
  <si>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</si>
  <si>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</si>
  <si>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</si>
  <si>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</si>
  <si>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</si>
  <si>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</si>
  <si>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</si>
  <si>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</si>
  <si>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</si>
  <si>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</si>
  <si>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</si>
  <si>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</si>
  <si>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</si>
  <si>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</si>
  <si>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</si>
  <si>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</si>
  <si>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</si>
  <si>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</si>
  <si>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</si>
  <si>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</si>
  <si>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</si>
  <si>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</si>
  <si>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</si>
  <si>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</si>
  <si>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</si>
  <si>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</si>
  <si>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</si>
  <si>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</si>
  <si>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</si>
  <si>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</si>
  <si>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</si>
  <si>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</si>
  <si>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</si>
  <si>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</si>
  <si>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</si>
  <si>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</si>
  <si>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</si>
  <si>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</si>
  <si>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</si>
  <si>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</si>
  <si>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</si>
  <si>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</si>
  <si>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</si>
  <si>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</si>
  <si>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</si>
  <si>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</si>
  <si>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</si>
  <si>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</si>
  <si>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</si>
  <si>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</si>
  <si>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</si>
  <si>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</si>
  <si>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</si>
  <si>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</si>
  <si>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</si>
  <si>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</si>
  <si>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</si>
  <si>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</si>
  <si>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</si>
  <si>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</si>
  <si>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</si>
  <si>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</si>
  <si>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</si>
  <si>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</si>
  <si>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</si>
  <si>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</si>
  <si>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</si>
  <si>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</si>
  <si>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</si>
  <si>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</si>
  <si>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</si>
  <si>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</si>
  <si>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</si>
  <si>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</si>
  <si>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</si>
  <si>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</si>
  <si>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</si>
  <si>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</si>
  <si>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</si>
  <si>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</si>
  <si>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</si>
  <si>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</si>
  <si>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</si>
  <si>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</si>
  <si>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</si>
  <si>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</si>
  <si>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</si>
  <si>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</si>
  <si>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</si>
  <si>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</si>
  <si>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</si>
  <si>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</si>
  <si>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</si>
  <si>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</si>
  <si>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</si>
  <si>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</si>
  <si>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</si>
  <si>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</si>
  <si>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</si>
  <si>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</si>
  <si>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</si>
  <si>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</si>
  <si>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</si>
  <si>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</si>
  <si>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</si>
  <si>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</si>
  <si>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</si>
  <si>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</si>
  <si>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</si>
  <si>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</si>
  <si>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</si>
  <si>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</si>
  <si>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</si>
  <si>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</si>
  <si>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</si>
  <si>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</si>
  <si>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</si>
  <si>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</si>
  <si>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</si>
  <si>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</si>
  <si>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</si>
  <si>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</si>
  <si>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</si>
  <si>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</si>
  <si>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</si>
  <si>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</si>
  <si>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</si>
  <si>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</si>
  <si>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</si>
  <si>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</si>
  <si>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</si>
  <si>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</si>
  <si>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</si>
  <si>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</si>
  <si>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</si>
  <si>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</si>
  <si>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</si>
  <si>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</si>
  <si>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</si>
  <si>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</si>
  <si>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</si>
  <si>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</si>
  <si>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</si>
  <si>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</si>
  <si>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</si>
  <si>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</si>
  <si>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</si>
  <si>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</si>
  <si>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</si>
  <si>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</si>
  <si>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</si>
  <si>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</si>
  <si>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</si>
  <si>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</si>
  <si>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</si>
  <si>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</si>
  <si>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</si>
  <si>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</si>
  <si>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</si>
  <si>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</si>
  <si>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</si>
  <si>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</si>
  <si>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</si>
  <si>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</si>
  <si>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</si>
  <si>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</si>
  <si>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</si>
  <si>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</si>
  <si>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</si>
  <si>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</si>
  <si>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</si>
  <si>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</si>
  <si>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</si>
  <si>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</si>
  <si>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</si>
  <si>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</si>
  <si>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</si>
  <si>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</si>
  <si>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</si>
  <si>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</si>
  <si>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</si>
  <si>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</si>
  <si>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</si>
  <si>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</si>
  <si>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</si>
  <si>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</si>
  <si>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</si>
  <si>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</si>
  <si>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</si>
  <si>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</si>
  <si>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</si>
  <si>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</si>
  <si>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</si>
  <si>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</si>
  <si>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</si>
  <si>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</si>
  <si>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</si>
  <si>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</si>
  <si>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</si>
  <si>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</si>
  <si>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</si>
  <si>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</si>
  <si>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</si>
  <si>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</si>
  <si>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</si>
  <si>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</si>
  <si>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</si>
  <si>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</si>
  <si>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</si>
  <si>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</si>
  <si>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</si>
  <si>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</si>
  <si>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</si>
  <si>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</si>
  <si>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</si>
  <si>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</si>
  <si>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</si>
  <si>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</si>
  <si>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</si>
  <si>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</si>
  <si>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</si>
  <si>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</si>
  <si>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</si>
  <si>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</si>
  <si>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</si>
  <si>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</si>
  <si>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</si>
  <si>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</si>
  <si>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</si>
  <si>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</si>
  <si>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</si>
  <si>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</si>
  <si>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</si>
  <si>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</si>
  <si>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</si>
  <si>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</si>
  <si>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</si>
  <si>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</si>
  <si>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</si>
  <si>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</si>
  <si>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</si>
  <si>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</si>
  <si>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</si>
  <si>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</si>
  <si>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</si>
  <si>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</si>
  <si>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</si>
  <si>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</si>
  <si>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</si>
  <si>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</si>
  <si>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</si>
  <si>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</si>
  <si>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</si>
  <si>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</si>
  <si>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</si>
  <si>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</si>
  <si>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</si>
  <si>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</si>
  <si>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</si>
  <si>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</si>
  <si>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</si>
  <si>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</si>
  <si>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</si>
  <si>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</si>
  <si>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</si>
  <si>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</si>
  <si>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</si>
  <si>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</si>
  <si>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</si>
  <si>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</si>
  <si>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</si>
  <si>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</si>
  <si>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</si>
  <si>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</si>
  <si>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</si>
  <si>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</si>
  <si>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</si>
  <si>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</si>
  <si>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</si>
  <si>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</si>
  <si>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</si>
  <si>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</si>
  <si>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</si>
  <si>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</si>
  <si>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</si>
  <si>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</si>
  <si>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</si>
  <si>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</si>
  <si>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</si>
  <si>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</si>
  <si>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</si>
  <si>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</si>
  <si>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</si>
  <si>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</si>
  <si>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</si>
  <si>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</si>
  <si>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</si>
  <si>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</si>
  <si>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</si>
  <si>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</si>
  <si>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</si>
  <si>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</si>
  <si>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</si>
  <si>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</si>
  <si>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</si>
  <si>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</si>
  <si>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</si>
  <si>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</si>
  <si>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</si>
  <si>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</si>
  <si>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</si>
  <si>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</si>
  <si>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</si>
  <si>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</si>
  <si>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</si>
  <si>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</si>
  <si>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</si>
  <si>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</si>
  <si>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</si>
  <si>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</si>
  <si>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</si>
  <si>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</si>
  <si>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</si>
  <si>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</si>
  <si>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</si>
  <si>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</si>
  <si>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</si>
  <si>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</si>
  <si>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</si>
  <si>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</si>
  <si>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</si>
  <si>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</si>
  <si>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</si>
  <si>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</si>
  <si>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</si>
  <si>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</si>
  <si>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</si>
  <si>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</si>
  <si>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</si>
  <si>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</si>
  <si>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</si>
  <si>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</si>
  <si>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</si>
  <si>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</si>
  <si>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</si>
  <si>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</si>
  <si>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</si>
  <si>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</si>
  <si>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</si>
  <si>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</si>
  <si>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</si>
  <si>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</si>
  <si>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</si>
  <si>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</si>
  <si>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</si>
  <si>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</si>
  <si>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</si>
  <si>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</si>
  <si>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</si>
  <si>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</si>
  <si>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</si>
  <si>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</si>
  <si>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</si>
  <si>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</si>
  <si>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</si>
  <si>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</si>
  <si>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</si>
  <si>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</si>
  <si>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</si>
  <si>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</si>
  <si>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</si>
  <si>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</si>
  <si>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</si>
  <si>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</si>
  <si>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</si>
  <si>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</si>
  <si>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</si>
  <si>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</si>
  <si>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</si>
  <si>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</si>
  <si>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</si>
  <si>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</si>
  <si>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</si>
  <si>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</si>
  <si>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</si>
  <si>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</si>
  <si>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</si>
  <si>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</si>
  <si>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</si>
  <si>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</si>
  <si>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</si>
  <si>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</si>
  <si>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</si>
  <si>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</si>
  <si>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</si>
  <si>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</si>
  <si>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</si>
  <si>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</si>
  <si>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</si>
  <si>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</si>
  <si>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</si>
  <si>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</si>
  <si>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</si>
  <si>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</si>
  <si>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</si>
  <si>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</si>
  <si>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</si>
  <si>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</si>
  <si>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</si>
  <si>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</si>
  <si>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</si>
  <si>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</si>
  <si>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</si>
  <si>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</si>
  <si>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</si>
  <si>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</si>
  <si>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</si>
  <si>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</si>
  <si>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</si>
  <si>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</si>
  <si>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</si>
  <si>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</si>
  <si>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</si>
  <si>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</si>
  <si>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</si>
  <si>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</si>
  <si>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</si>
  <si>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</si>
  <si>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</si>
  <si>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</si>
  <si>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</si>
  <si>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</si>
  <si>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</si>
  <si>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</si>
  <si>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</si>
  <si>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</si>
  <si>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</si>
  <si>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</si>
  <si>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</si>
  <si>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</si>
  <si>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</si>
  <si>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</si>
  <si>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</si>
  <si>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</si>
  <si>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</si>
  <si>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</si>
  <si>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</si>
  <si>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</si>
  <si>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</si>
  <si>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</si>
  <si>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</si>
  <si>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</si>
  <si>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</si>
  <si>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</si>
  <si>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</si>
  <si>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</si>
  <si>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</si>
  <si>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</si>
  <si>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</si>
  <si>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</si>
  <si>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</si>
  <si>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</si>
  <si>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</si>
  <si>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</si>
  <si>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</si>
  <si>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</si>
  <si>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</si>
  <si>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</si>
  <si>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</si>
  <si>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</si>
  <si>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</si>
  <si>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</si>
  <si>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</si>
  <si>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</si>
  <si>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</si>
  <si>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</si>
  <si>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</si>
  <si>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</si>
  <si>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</si>
  <si>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</si>
  <si>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</si>
  <si>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</si>
  <si>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</si>
  <si>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</si>
  <si>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</si>
  <si>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</si>
  <si>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</si>
  <si>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</si>
  <si>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</si>
  <si>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</si>
  <si>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</si>
  <si>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</si>
  <si>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</si>
  <si>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</si>
  <si>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</si>
  <si>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</si>
  <si>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</si>
  <si>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</si>
  <si>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</si>
  <si>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</si>
  <si>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</si>
  <si>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</si>
  <si>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</si>
  <si>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</si>
  <si>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</si>
  <si>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</si>
  <si>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</si>
  <si>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</si>
  <si>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</si>
  <si>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</si>
  <si>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</si>
  <si>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</si>
  <si>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</si>
  <si>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</si>
  <si>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</si>
  <si>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</si>
  <si>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</si>
  <si>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</si>
  <si>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</si>
  <si>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</si>
  <si>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</si>
  <si>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</si>
  <si>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</si>
  <si>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</si>
  <si>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</si>
  <si>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</si>
  <si>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</si>
  <si>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</si>
  <si>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</si>
  <si>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</si>
  <si>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</si>
  <si>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</si>
  <si>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</si>
  <si>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</si>
  <si>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</si>
  <si>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</si>
  <si>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</si>
  <si>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</si>
  <si>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</si>
  <si>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</si>
  <si>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</si>
  <si>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</si>
  <si>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</si>
  <si>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</si>
  <si>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</si>
  <si>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</si>
  <si>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</si>
  <si>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</si>
  <si>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</si>
  <si>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</si>
  <si>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</si>
  <si>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</si>
  <si>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</si>
  <si>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</si>
  <si>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</si>
  <si>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</si>
  <si>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</si>
  <si>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</si>
  <si>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</si>
  <si>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</si>
  <si>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</si>
  <si>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</si>
  <si>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</si>
  <si>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</si>
  <si>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</si>
  <si>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</si>
  <si>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</si>
  <si>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</si>
  <si>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</si>
  <si>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</si>
  <si>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</si>
  <si>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</si>
  <si>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</si>
  <si>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</si>
  <si>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</si>
  <si>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</si>
  <si>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</si>
  <si>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</si>
  <si>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</si>
  <si>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</si>
  <si>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</si>
  <si>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</si>
  <si>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</si>
  <si>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</si>
  <si>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</si>
  <si>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</si>
  <si>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</si>
  <si>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</si>
  <si>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</si>
  <si>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</si>
  <si>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</si>
  <si>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</si>
  <si>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</si>
  <si>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</si>
  <si>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</si>
  <si>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</si>
  <si>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</si>
  <si>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</si>
  <si>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</si>
  <si>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</si>
  <si>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</si>
  <si>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</si>
  <si>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</si>
  <si>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</si>
  <si>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</si>
  <si>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</si>
  <si>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</si>
  <si>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</si>
  <si>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</si>
  <si>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</si>
  <si>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</si>
  <si>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</si>
  <si>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</si>
  <si>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</si>
  <si>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</si>
  <si>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</si>
  <si>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</si>
  <si>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</si>
  <si>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</si>
  <si>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</si>
  <si>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</si>
  <si>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</si>
  <si>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</si>
  <si>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</si>
  <si>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</si>
  <si>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</si>
  <si>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</si>
  <si>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</si>
  <si>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</si>
  <si>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</si>
  <si>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</si>
  <si>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</si>
  <si>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</si>
  <si>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</si>
  <si>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</si>
  <si>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</si>
  <si>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</si>
  <si>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</si>
  <si>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</si>
  <si>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</si>
  <si>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</si>
  <si>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</si>
  <si>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</si>
  <si>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</si>
  <si>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</si>
  <si>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</si>
  <si>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</si>
  <si>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</si>
  <si>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</si>
  <si>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</si>
  <si>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</si>
  <si>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</si>
  <si>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</si>
  <si>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</si>
  <si>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</si>
  <si>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</si>
  <si>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</si>
  <si>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</si>
  <si>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</si>
  <si>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</si>
  <si>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</si>
  <si>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</si>
  <si>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</si>
  <si>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</si>
  <si>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</si>
  <si>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</si>
  <si>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</si>
  <si>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</si>
  <si>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</si>
  <si>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</si>
  <si>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</si>
  <si>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</si>
  <si>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</si>
  <si>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</si>
  <si>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</si>
  <si>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</si>
  <si>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</si>
  <si>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</si>
  <si>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</si>
  <si>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</si>
  <si>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</si>
  <si>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</si>
  <si>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</si>
  <si>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</si>
  <si>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</si>
  <si>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</si>
  <si>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</si>
  <si>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</si>
  <si>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</si>
  <si>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</si>
  <si>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</si>
  <si>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</si>
  <si>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</si>
  <si>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</si>
  <si>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</si>
  <si>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</si>
  <si>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</si>
  <si>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</si>
  <si>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</si>
  <si>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</si>
  <si>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</si>
  <si>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</si>
  <si>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</si>
  <si>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</si>
  <si>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</si>
  <si>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</si>
  <si>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</si>
  <si>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</si>
  <si>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</si>
  <si>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</si>
  <si>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</si>
  <si>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</si>
  <si>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</si>
  <si>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</si>
  <si>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</si>
  <si>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</si>
  <si>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</si>
  <si>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</si>
  <si>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</si>
  <si>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</si>
  <si>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</si>
  <si>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</si>
  <si>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</si>
  <si>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</si>
  <si>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</si>
  <si>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</si>
  <si>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</si>
  <si>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</si>
  <si>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</si>
  <si>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</si>
  <si>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</si>
  <si>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</si>
  <si>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</si>
  <si>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</si>
  <si>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</si>
  <si>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</si>
  <si>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</si>
  <si>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</si>
  <si>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</si>
  <si>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</si>
  <si>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</si>
  <si>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</si>
  <si>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</si>
  <si>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</si>
  <si>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</si>
  <si>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</si>
  <si>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</si>
  <si>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</si>
  <si>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</si>
  <si>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</si>
  <si>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</si>
  <si>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</si>
  <si>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</si>
  <si>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</si>
  <si>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</si>
  <si>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</si>
  <si>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</si>
  <si>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</si>
  <si>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</si>
  <si>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</si>
  <si>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</si>
  <si>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</si>
  <si>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</si>
  <si>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</si>
  <si>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</si>
  <si>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</si>
  <si>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</si>
  <si>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</si>
  <si>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</si>
  <si>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</si>
  <si>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</si>
  <si>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</si>
  <si>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</si>
  <si>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</si>
  <si>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</si>
  <si>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</si>
  <si>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</si>
  <si>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</si>
  <si>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</si>
  <si>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</si>
  <si>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</si>
  <si>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</si>
  <si>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</si>
  <si>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</si>
  <si>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</si>
  <si>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</si>
  <si>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</si>
  <si>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</si>
  <si>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</si>
  <si>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</si>
  <si>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</si>
  <si>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</si>
  <si>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</si>
  <si>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</si>
  <si>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</si>
  <si>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</si>
  <si>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</si>
  <si>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</si>
  <si>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</si>
  <si>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</si>
  <si>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</si>
  <si>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</si>
  <si>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</si>
  <si>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</si>
  <si>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</si>
  <si>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</si>
  <si>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</si>
  <si>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</si>
  <si>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</si>
  <si>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</si>
  <si>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</si>
  <si>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</si>
  <si>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</si>
  <si>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</si>
  <si>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</si>
  <si>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</si>
  <si>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</si>
  <si>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</si>
  <si>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</si>
  <si>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</si>
  <si>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</si>
  <si>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</si>
  <si>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</si>
  <si>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</si>
  <si>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</si>
  <si>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</si>
  <si>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</si>
  <si>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</si>
  <si>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</si>
  <si>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</si>
  <si>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</si>
  <si>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</si>
  <si>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</si>
  <si>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</si>
  <si>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</si>
  <si>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</si>
  <si>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</si>
  <si>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</si>
  <si>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</si>
  <si>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</si>
  <si>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</si>
  <si>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</si>
  <si>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</si>
  <si>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</si>
  <si>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</si>
  <si>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</si>
  <si>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</si>
  <si>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</si>
  <si>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</si>
  <si>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</si>
  <si>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</si>
  <si>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</si>
  <si>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</si>
  <si>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</si>
  <si>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</si>
  <si>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</si>
  <si>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</si>
  <si>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</si>
  <si>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</si>
  <si>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</si>
  <si>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</si>
  <si>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</si>
  <si>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</si>
  <si>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</si>
  <si>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</si>
  <si>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</si>
  <si>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</si>
  <si>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</si>
  <si>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</si>
  <si>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</si>
  <si>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</si>
  <si>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</si>
  <si>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</si>
  <si>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</si>
  <si>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</si>
  <si>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</si>
  <si>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</si>
  <si>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</si>
  <si>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</si>
  <si>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</si>
  <si>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</si>
  <si>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</si>
  <si>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</si>
  <si>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</si>
  <si>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</si>
  <si>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</si>
  <si>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</si>
  <si>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</si>
  <si>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</si>
  <si>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</si>
  <si>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</si>
  <si>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</si>
  <si>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</si>
  <si>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</si>
  <si>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</si>
  <si>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</si>
  <si>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</si>
  <si>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</si>
  <si>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</si>
  <si>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</si>
  <si>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</si>
  <si>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</si>
  <si>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</si>
  <si>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</si>
  <si>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</si>
  <si>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</si>
  <si>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</si>
  <si>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</si>
  <si>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</si>
  <si>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</si>
  <si>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</si>
  <si>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</si>
  <si>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</si>
  <si>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</si>
  <si>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</si>
  <si>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</si>
  <si>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</si>
  <si>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</si>
  <si>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</si>
  <si>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</si>
  <si>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</si>
  <si>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</si>
  <si>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</si>
  <si>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</si>
  <si>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</si>
  <si>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</si>
  <si>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</si>
  <si>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</si>
  <si>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</si>
  <si>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</si>
  <si>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</si>
  <si>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</si>
  <si>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</si>
  <si>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</si>
  <si>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</si>
  <si>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</si>
  <si>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</si>
  <si>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</si>
  <si>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</si>
  <si>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</si>
  <si>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</si>
  <si>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</si>
  <si>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</si>
  <si>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</si>
  <si>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</si>
  <si>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</si>
  <si>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</si>
  <si>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</si>
  <si>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</si>
  <si>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</si>
  <si>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</si>
  <si>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</si>
  <si>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</si>
  <si>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</si>
  <si>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</si>
  <si>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</si>
  <si>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</si>
  <si>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</si>
  <si>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</si>
  <si>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</si>
  <si>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</si>
  <si>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</si>
  <si>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</si>
  <si>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</si>
  <si>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</si>
  <si>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</si>
  <si>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</si>
  <si>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</si>
  <si>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</si>
  <si>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</si>
  <si>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</si>
  <si>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</si>
  <si>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</si>
  <si>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</si>
  <si>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</si>
  <si>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</si>
  <si>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</si>
  <si>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</si>
  <si>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</si>
  <si>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</si>
  <si>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</si>
  <si>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</si>
  <si>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</si>
  <si>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</si>
  <si>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</si>
  <si>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</si>
  <si>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</si>
  <si>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</si>
  <si>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</si>
  <si>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</si>
  <si>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</si>
  <si>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</si>
  <si>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</si>
  <si>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</si>
  <si>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</si>
  <si>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</si>
  <si>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</si>
  <si>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</si>
  <si>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</si>
  <si>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</si>
  <si>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</si>
  <si>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</si>
  <si>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</si>
  <si>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</si>
  <si>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</si>
  <si>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</si>
  <si>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</si>
  <si>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</si>
  <si>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</si>
  <si>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</si>
  <si>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</si>
  <si>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</si>
  <si>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</si>
  <si>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</si>
  <si>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</si>
  <si>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</si>
  <si>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</si>
  <si>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</si>
  <si>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</si>
  <si>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</si>
  <si>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</si>
  <si>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</si>
  <si>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</si>
  <si>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</si>
  <si>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</si>
  <si>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</si>
  <si>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</si>
  <si>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</si>
  <si>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</si>
  <si>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</si>
  <si>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</si>
  <si>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</si>
  <si>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</si>
  <si>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</si>
  <si>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</si>
  <si>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</si>
  <si>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</si>
  <si>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</si>
  <si>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</si>
  <si>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</si>
  <si>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</si>
  <si>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</si>
  <si>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</si>
  <si>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</si>
  <si>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</si>
  <si>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</si>
  <si>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</si>
  <si>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</si>
  <si>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</si>
  <si>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</si>
  <si>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</si>
  <si>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</si>
  <si>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</si>
  <si>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</si>
  <si>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</si>
  <si>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</si>
  <si>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</si>
  <si>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</si>
  <si>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</si>
  <si>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</si>
  <si>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</si>
  <si>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</si>
  <si>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</si>
  <si>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</si>
  <si>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</si>
  <si>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</si>
  <si>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</si>
  <si>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</si>
  <si>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</si>
  <si>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</si>
  <si>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</si>
  <si>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</si>
  <si>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</si>
  <si>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</si>
  <si>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</si>
  <si>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</si>
  <si>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</si>
  <si>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</si>
  <si>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</si>
  <si>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</si>
  <si>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</si>
  <si>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</si>
  <si>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</si>
  <si>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</si>
  <si>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</si>
  <si>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</si>
  <si>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</si>
  <si>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</si>
  <si>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</si>
  <si>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</si>
  <si>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</si>
  <si>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</si>
  <si>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</si>
  <si>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</si>
  <si>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</si>
  <si>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</si>
  <si>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</si>
  <si>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</si>
  <si>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</si>
  <si>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</si>
  <si>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</si>
  <si>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</si>
  <si>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</si>
  <si>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</si>
  <si>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</si>
  <si>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</si>
  <si>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</si>
  <si>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</si>
  <si>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</si>
  <si>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</si>
  <si>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</si>
  <si>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</si>
  <si>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</si>
  <si>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</si>
  <si>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</si>
  <si>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</si>
  <si>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</si>
  <si>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</si>
  <si>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</si>
  <si>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</si>
  <si>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</si>
  <si>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</si>
  <si>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</si>
  <si>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</si>
  <si>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</si>
  <si>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</si>
  <si>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</si>
  <si>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</si>
  <si>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</si>
  <si>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</si>
  <si>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</si>
  <si>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</si>
  <si>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</si>
  <si>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</si>
  <si>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</si>
  <si>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</si>
  <si>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</si>
  <si>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</si>
  <si>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</si>
  <si>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</si>
  <si>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</si>
  <si>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</si>
  <si>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</si>
  <si>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</si>
  <si>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</si>
  <si>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</si>
  <si>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</si>
  <si>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</si>
  <si>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</si>
  <si>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</si>
  <si>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</si>
  <si>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</si>
  <si>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</si>
  <si>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</si>
  <si>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</si>
  <si>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</si>
  <si>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</si>
  <si>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</si>
  <si>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</si>
  <si>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</si>
  <si>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</si>
  <si>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</si>
  <si>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</si>
  <si>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</si>
  <si>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</si>
  <si>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</si>
  <si>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</si>
  <si>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</si>
  <si>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</si>
  <si>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</si>
  <si>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</si>
  <si>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</si>
  <si>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</si>
  <si>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</si>
  <si>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</si>
  <si>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</si>
  <si>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</si>
  <si>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</si>
  <si>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</si>
  <si>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</si>
  <si>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</si>
  <si>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</si>
  <si>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</si>
  <si>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</si>
  <si>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</si>
  <si>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</si>
  <si>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</si>
  <si>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</si>
  <si>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</si>
  <si>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</si>
  <si>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</si>
  <si>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</si>
  <si>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</si>
  <si>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</si>
  <si>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</si>
  <si>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</si>
  <si>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</si>
  <si>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</si>
  <si>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</si>
  <si>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</si>
  <si>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</si>
  <si>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</si>
  <si>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</si>
  <si>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</si>
  <si>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</si>
  <si>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</si>
  <si>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</si>
  <si>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</si>
  <si>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</si>
  <si>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</si>
  <si>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</si>
  <si>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</si>
  <si>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</si>
  <si>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</si>
  <si>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</si>
  <si>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</si>
  <si>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</si>
  <si>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</si>
  <si>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</si>
  <si>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</si>
  <si>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</si>
  <si>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</si>
  <si>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</si>
  <si>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</si>
  <si>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</si>
  <si>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</si>
  <si>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</si>
  <si>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</si>
  <si>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</si>
  <si>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</si>
  <si>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</si>
  <si>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</si>
  <si>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</si>
  <si>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</si>
  <si>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</si>
  <si>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</si>
  <si>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</si>
  <si>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</si>
  <si>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</si>
  <si>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</si>
  <si>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</si>
  <si>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</si>
  <si>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</si>
  <si>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</si>
  <si>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</si>
  <si>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</si>
  <si>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</si>
  <si>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</si>
  <si>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</si>
  <si>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</si>
  <si>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</si>
  <si>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</si>
  <si>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</si>
  <si>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</si>
  <si>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</si>
  <si>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</si>
  <si>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</si>
  <si>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</si>
  <si>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</si>
  <si>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</si>
  <si>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</si>
  <si>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</si>
  <si>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</si>
  <si>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</si>
  <si>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</si>
  <si>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</si>
  <si>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</si>
  <si>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</si>
  <si>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</si>
  <si>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</si>
  <si>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</si>
  <si>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</si>
  <si>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</si>
  <si>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</si>
  <si>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</si>
  <si>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</si>
  <si>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</si>
  <si>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</si>
  <si>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</si>
  <si>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</si>
  <si>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</si>
  <si>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</si>
  <si>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</si>
  <si>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</si>
  <si>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</si>
  <si>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</si>
  <si>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</si>
  <si>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</si>
  <si>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</si>
  <si>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</si>
  <si>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</si>
  <si>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</si>
  <si>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</si>
  <si>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</si>
  <si>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</si>
  <si>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</si>
  <si>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</si>
  <si>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</si>
  <si>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</si>
  <si>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</si>
  <si>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</si>
  <si>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</si>
  <si>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</si>
  <si>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</si>
  <si>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</si>
  <si>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</si>
  <si>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</si>
  <si>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</si>
  <si>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</si>
  <si>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</si>
  <si>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</si>
  <si>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</si>
  <si>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</si>
  <si>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</si>
  <si>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</si>
  <si>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</si>
  <si>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</si>
  <si>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</si>
  <si>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</si>
  <si>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</si>
  <si>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</si>
  <si>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</si>
  <si>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</si>
  <si>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</si>
  <si>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</si>
  <si>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</si>
  <si>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</si>
  <si>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</si>
  <si>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</si>
  <si>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</si>
  <si>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</si>
  <si>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</si>
  <si>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</si>
  <si>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</si>
  <si>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</si>
  <si>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</si>
  <si>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</si>
  <si>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</si>
  <si>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</si>
  <si>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</si>
  <si>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</si>
  <si>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</si>
  <si>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</si>
  <si>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</si>
  <si>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</si>
  <si>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</si>
  <si>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</si>
  <si>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</si>
  <si>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</si>
  <si>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</si>
  <si>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</si>
  <si>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</si>
  <si>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</si>
  <si>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</si>
  <si>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</si>
  <si>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</si>
  <si>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</si>
  <si>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</si>
  <si>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</si>
  <si>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</si>
  <si>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</si>
  <si>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</si>
  <si>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</si>
  <si>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</si>
  <si>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</si>
  <si>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</si>
  <si>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</si>
  <si>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</si>
  <si>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</si>
  <si>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</si>
  <si>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</si>
  <si>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</si>
  <si>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</si>
  <si>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</si>
  <si>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</si>
  <si>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</si>
  <si>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</si>
  <si>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</si>
  <si>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</si>
  <si>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</si>
  <si>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</si>
  <si>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</si>
  <si>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</si>
  <si>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</si>
  <si>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</si>
  <si>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</si>
  <si>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</si>
  <si>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</si>
  <si>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</si>
  <si>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</si>
  <si>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</si>
  <si>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</si>
  <si>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</si>
  <si>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</si>
  <si>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</si>
  <si>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</si>
  <si>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</si>
  <si>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</si>
  <si>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</si>
  <si>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</si>
  <si>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</si>
  <si>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</si>
  <si>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</si>
  <si>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</si>
  <si>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</si>
  <si>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</si>
  <si>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</si>
  <si>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</si>
  <si>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</si>
  <si>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</si>
  <si>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</si>
  <si>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</si>
  <si>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</si>
  <si>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</si>
  <si>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</si>
  <si>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</si>
  <si>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</si>
  <si>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</si>
  <si>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</si>
  <si>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</si>
  <si>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</si>
  <si>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</si>
  <si>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</si>
  <si>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</si>
  <si>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</si>
  <si>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</si>
  <si>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</si>
  <si>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</si>
  <si>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</si>
  <si>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</si>
  <si>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</si>
  <si>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</si>
  <si>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</si>
  <si>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</si>
  <si>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</si>
  <si>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</si>
  <si>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</si>
  <si>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</si>
  <si>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</si>
  <si>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</si>
  <si>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</si>
  <si>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</si>
  <si>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</si>
  <si>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</si>
  <si>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</si>
  <si>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</si>
  <si>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</si>
  <si>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</si>
  <si>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</si>
  <si>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</si>
  <si>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</si>
  <si>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</si>
  <si>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</si>
  <si>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</si>
  <si>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</si>
  <si>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</si>
  <si>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</si>
  <si>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</si>
  <si>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</si>
  <si>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</si>
  <si>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</si>
  <si>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</si>
  <si>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</si>
  <si>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</si>
  <si>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</si>
  <si>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</si>
  <si>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</si>
  <si>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</si>
  <si>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</si>
  <si>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</si>
  <si>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</si>
  <si>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</si>
  <si>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</si>
  <si>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</si>
  <si>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</si>
  <si>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</si>
  <si>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</si>
  <si>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</si>
  <si>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</si>
  <si>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</si>
  <si>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</si>
  <si>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</si>
  <si>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</si>
  <si>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</si>
  <si>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</si>
  <si>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</si>
  <si>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</si>
  <si>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</si>
  <si>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</si>
  <si>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</si>
  <si>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</si>
  <si>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</si>
  <si>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</si>
  <si>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</si>
  <si>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</si>
  <si>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</si>
  <si>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</si>
  <si>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</si>
  <si>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</si>
  <si>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</si>
  <si>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</si>
  <si>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</si>
  <si>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</si>
  <si>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</si>
  <si>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</si>
  <si>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</si>
  <si>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</si>
  <si>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</si>
  <si>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</si>
  <si>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</si>
  <si>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</si>
  <si>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</si>
  <si>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</si>
  <si>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</si>
  <si>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</si>
  <si>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</si>
  <si>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</si>
  <si>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</si>
  <si>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</si>
  <si>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</si>
  <si>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</si>
  <si>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</si>
  <si>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</si>
  <si>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</si>
  <si>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</si>
  <si>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</si>
  <si>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</si>
  <si>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</si>
  <si>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</si>
  <si>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</si>
  <si>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</si>
  <si>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</si>
  <si>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</si>
  <si>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</si>
  <si>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</si>
  <si>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</si>
  <si>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</si>
  <si>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</si>
  <si>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</si>
  <si>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</si>
  <si>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</si>
  <si>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</si>
  <si>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</si>
  <si>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</si>
  <si>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</si>
  <si>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</si>
  <si>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</si>
  <si>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</si>
  <si>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</si>
  <si>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</si>
  <si>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</si>
  <si>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</si>
  <si>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</si>
  <si>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</si>
  <si>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</si>
  <si>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</si>
  <si>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</si>
  <si>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</si>
  <si>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</si>
  <si>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</si>
  <si>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</si>
  <si>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</si>
  <si>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</si>
  <si>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</si>
  <si>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</si>
  <si>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</si>
  <si>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</si>
  <si>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</si>
  <si>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</si>
  <si>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</si>
  <si>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</si>
  <si>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</si>
  <si>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</si>
  <si>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</si>
  <si>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</si>
  <si>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</si>
  <si>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</si>
  <si>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</si>
  <si>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</si>
  <si>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</si>
  <si>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</si>
  <si>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</si>
  <si>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</si>
  <si>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</si>
  <si>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</si>
  <si>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</si>
  <si>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</si>
  <si>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</si>
  <si>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</si>
  <si>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</si>
  <si>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</si>
  <si>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</si>
  <si>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</si>
  <si>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</si>
  <si>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</si>
  <si>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</si>
  <si>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</si>
  <si>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</si>
  <si>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</si>
  <si>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</si>
  <si>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</si>
  <si>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</si>
  <si>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</si>
  <si>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</si>
  <si>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</si>
  <si>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</si>
  <si>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</si>
  <si>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</si>
  <si>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</si>
  <si>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</si>
  <si>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</si>
  <si>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</si>
  <si>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</si>
  <si>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</si>
  <si>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</si>
  <si>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</si>
  <si>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</si>
  <si>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</si>
  <si>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</si>
  <si>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</si>
  <si>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</si>
  <si>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</si>
  <si>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</si>
  <si>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</si>
  <si>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</si>
  <si>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</si>
  <si>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</si>
  <si>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</si>
  <si>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</si>
  <si>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</si>
  <si>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</si>
  <si>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</si>
  <si>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</si>
  <si>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</si>
  <si>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</si>
  <si>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</si>
  <si>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</si>
  <si>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</si>
  <si>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</si>
  <si>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</si>
  <si>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</si>
  <si>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</si>
  <si>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</si>
  <si>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</si>
  <si>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</si>
  <si>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</si>
  <si>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</si>
  <si>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</si>
  <si>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</si>
  <si>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</si>
  <si>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</si>
  <si>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</si>
  <si>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</si>
  <si>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</si>
  <si>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</si>
  <si>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</si>
  <si>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</si>
  <si>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</si>
  <si>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</si>
  <si>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</si>
  <si>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</si>
  <si>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</si>
  <si>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</si>
  <si>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</si>
  <si>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</si>
  <si>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</si>
  <si>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</si>
  <si>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</si>
  <si>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</si>
  <si>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</si>
  <si>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</si>
  <si>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</si>
  <si>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</si>
  <si>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</si>
  <si>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</si>
  <si>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</si>
  <si>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</si>
  <si>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</si>
  <si>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</si>
  <si>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</si>
  <si>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</si>
  <si>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</si>
  <si>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</si>
  <si>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</si>
  <si>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</si>
  <si>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</si>
  <si>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</si>
  <si>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</si>
  <si>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</si>
  <si>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</si>
  <si>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</si>
  <si>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</si>
  <si>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</si>
  <si>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</si>
  <si>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</si>
  <si>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</si>
  <si>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</si>
  <si>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</si>
  <si>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</si>
  <si>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</si>
  <si>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</si>
  <si>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</si>
  <si>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</si>
  <si>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</si>
  <si>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</si>
  <si>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</si>
  <si>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</si>
  <si>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</si>
  <si>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</si>
  <si>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</si>
  <si>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</si>
  <si>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</si>
  <si>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</si>
  <si>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</si>
  <si>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</si>
  <si>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</si>
  <si>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</si>
  <si>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</si>
  <si>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</si>
  <si>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</si>
  <si>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</si>
  <si>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</si>
  <si>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</si>
  <si>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</si>
  <si>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</si>
  <si>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</si>
  <si>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</si>
  <si>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</si>
  <si>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</si>
  <si>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</si>
  <si>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</si>
  <si>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</si>
  <si>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</si>
  <si>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</si>
  <si>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</si>
  <si>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</si>
  <si>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</si>
  <si>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</si>
  <si>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</si>
  <si>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</si>
  <si>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</si>
  <si>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</si>
  <si>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</si>
  <si>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</si>
  <si>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</si>
  <si>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</si>
  <si>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</si>
  <si>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</si>
  <si>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</si>
  <si>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</si>
  <si>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</si>
  <si>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</si>
  <si>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</si>
  <si>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</si>
  <si>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</si>
  <si>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</si>
  <si>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</si>
  <si>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</si>
  <si>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</si>
  <si>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</si>
  <si>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</si>
  <si>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</si>
  <si>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</si>
  <si>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</si>
  <si>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</si>
  <si>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</si>
  <si>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</si>
  <si>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</si>
  <si>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</si>
  <si>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</si>
  <si>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</si>
  <si>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</si>
  <si>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</si>
  <si>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</si>
  <si>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</si>
  <si>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</si>
  <si>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</si>
  <si>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</si>
  <si>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</si>
  <si>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</si>
  <si>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</si>
  <si>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</si>
  <si>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</si>
  <si>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</si>
  <si>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</si>
  <si>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</si>
  <si>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</si>
  <si>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</si>
  <si>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</si>
  <si>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</si>
  <si>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</si>
  <si>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</si>
  <si>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</si>
  <si>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</si>
  <si>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</si>
  <si>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</si>
  <si>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</si>
  <si>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</si>
  <si>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</si>
  <si>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</si>
  <si>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</si>
  <si>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</si>
  <si>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</si>
  <si>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</si>
  <si>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</si>
  <si>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</si>
  <si>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</si>
  <si>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</si>
  <si>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</si>
  <si>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</si>
  <si>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</si>
  <si>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</si>
  <si>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</si>
  <si>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</si>
  <si>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</si>
  <si>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</si>
  <si>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</si>
  <si>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</si>
  <si>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</si>
  <si>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</si>
  <si>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</si>
  <si>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</si>
  <si>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</si>
  <si>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</si>
  <si>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</si>
  <si>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</si>
  <si>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</si>
  <si>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</si>
  <si>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</si>
  <si>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</si>
  <si>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</si>
  <si>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</si>
  <si>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</si>
  <si>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</si>
  <si>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</si>
  <si>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</si>
  <si>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</si>
  <si>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</si>
  <si>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</si>
  <si>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</si>
  <si>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</si>
  <si>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</si>
  <si>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</si>
  <si>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</si>
  <si>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</si>
  <si>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</si>
  <si>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</si>
  <si>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</si>
  <si>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</si>
  <si>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</si>
  <si>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</si>
  <si>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</si>
  <si>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</si>
  <si>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</si>
  <si>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</si>
  <si>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</si>
  <si>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</si>
  <si>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</si>
  <si>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</si>
  <si>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</si>
  <si>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</si>
  <si>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</si>
  <si>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</si>
  <si>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</si>
  <si>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</si>
  <si>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</si>
  <si>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</si>
  <si>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</si>
  <si>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</si>
  <si>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</si>
  <si>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</si>
  <si>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</si>
  <si>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</si>
  <si>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</si>
  <si>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</si>
  <si>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</si>
  <si>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</si>
  <si>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</si>
  <si>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</si>
  <si>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</si>
  <si>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</si>
  <si>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</si>
  <si>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</si>
  <si>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</si>
  <si>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</si>
  <si>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</si>
  <si>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</si>
  <si>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</si>
  <si>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</si>
  <si>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</si>
  <si>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</si>
  <si>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</si>
  <si>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</si>
  <si>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</si>
  <si>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</si>
  <si>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</si>
  <si>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</si>
  <si>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</si>
  <si>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</si>
  <si>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</si>
  <si>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</si>
  <si>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</si>
  <si>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</si>
  <si>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</si>
  <si>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</si>
  <si>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</si>
  <si>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</si>
  <si>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</si>
  <si>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</si>
  <si>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</si>
  <si>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</si>
  <si>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</si>
  <si>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</si>
  <si>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</si>
  <si>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</si>
  <si>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</si>
  <si>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</si>
  <si>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</si>
  <si>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</si>
  <si>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</si>
  <si>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</si>
  <si>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</si>
  <si>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</si>
  <si>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</si>
  <si>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</si>
  <si>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</si>
  <si>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</si>
  <si>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</si>
  <si>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</si>
  <si>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</si>
  <si>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</si>
  <si>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</si>
  <si>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</si>
  <si>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</si>
  <si>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</si>
  <si>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</si>
  <si>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</si>
  <si>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</si>
  <si>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</si>
  <si>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</si>
  <si>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</si>
  <si>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</si>
  <si>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</si>
  <si>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</si>
  <si>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</si>
  <si>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</si>
  <si>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</si>
  <si>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</si>
  <si>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</si>
  <si>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</si>
  <si>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</si>
  <si>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</si>
  <si>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</si>
  <si>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</si>
  <si>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</si>
  <si>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</si>
  <si>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</si>
  <si>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</si>
  <si>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</si>
  <si>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</si>
  <si>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</si>
  <si>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</si>
  <si>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</si>
  <si>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</si>
  <si>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</si>
  <si>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</si>
  <si>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</si>
  <si>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</si>
  <si>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</si>
  <si>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</si>
  <si>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</si>
  <si>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</si>
  <si>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</si>
  <si>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</si>
  <si>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</si>
  <si>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</si>
  <si>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</si>
  <si>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</si>
  <si>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</si>
  <si>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</si>
  <si>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</si>
  <si>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</si>
  <si>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</si>
  <si>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</si>
  <si>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</si>
  <si>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</si>
  <si>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</si>
  <si>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</si>
  <si>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</si>
  <si>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</si>
  <si>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</si>
  <si>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</si>
  <si>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</si>
  <si>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</si>
  <si>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</si>
  <si>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</si>
  <si>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</si>
  <si>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</si>
  <si>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</si>
  <si>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</si>
  <si>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</si>
  <si>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</si>
  <si>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</si>
  <si>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</si>
  <si>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</si>
  <si>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</si>
  <si>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</si>
  <si>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</si>
  <si>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</si>
  <si>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</si>
  <si>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</si>
  <si>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</si>
  <si>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</si>
  <si>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</si>
  <si>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</si>
  <si>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</si>
  <si>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</si>
  <si>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</si>
  <si>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</si>
  <si>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</si>
  <si>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</si>
  <si>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</si>
  <si>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</si>
  <si>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</si>
  <si>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</si>
  <si>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</si>
  <si>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</si>
  <si>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</si>
  <si>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</si>
  <si>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</si>
  <si>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</si>
  <si>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</si>
  <si>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</si>
  <si>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</si>
  <si>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</si>
  <si>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</si>
  <si>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</si>
  <si>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</si>
  <si>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</si>
  <si>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</si>
  <si>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</si>
  <si>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</si>
  <si>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</si>
  <si>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</si>
  <si>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</si>
  <si>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</si>
  <si>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</si>
  <si>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</si>
  <si>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</si>
  <si>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</si>
  <si>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</si>
  <si>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</si>
  <si>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</si>
  <si>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</si>
  <si>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</si>
  <si>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</si>
  <si>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</si>
  <si>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</si>
  <si>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</si>
  <si>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</si>
  <si>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</si>
  <si>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</si>
  <si>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</si>
  <si>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</si>
  <si>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</si>
  <si>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</si>
  <si>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</si>
  <si>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</si>
  <si>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</si>
  <si>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</si>
  <si>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</si>
  <si>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</si>
  <si>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</si>
  <si>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</si>
  <si>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</si>
  <si>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</si>
  <si>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</si>
  <si>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</si>
  <si>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</si>
  <si>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</si>
  <si>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</si>
  <si>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</si>
  <si>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</si>
  <si>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</si>
  <si>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</si>
  <si>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</si>
  <si>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</si>
  <si>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</si>
  <si>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</si>
  <si>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</si>
  <si>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</si>
  <si>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</si>
  <si>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</si>
  <si>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</si>
  <si>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</si>
  <si>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</si>
  <si>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</si>
  <si>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</si>
  <si>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</si>
  <si>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</si>
  <si>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</si>
  <si>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</si>
  <si>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</si>
  <si>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</si>
  <si>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</si>
  <si>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</si>
  <si>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</si>
  <si>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</si>
  <si>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</si>
  <si>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</si>
  <si>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</si>
  <si>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</si>
  <si>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</si>
  <si>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</si>
  <si>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</si>
  <si>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</si>
  <si>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</si>
  <si>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</si>
  <si>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</si>
  <si>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</si>
  <si>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</si>
  <si>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</si>
  <si>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</si>
  <si>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</si>
  <si>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</si>
  <si>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</si>
  <si>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</si>
  <si>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</si>
  <si>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</si>
  <si>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</si>
  <si>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</si>
  <si>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</si>
  <si>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</si>
  <si>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</si>
  <si>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</si>
  <si>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</si>
  <si>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</si>
  <si>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</si>
  <si>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</si>
  <si>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</si>
  <si>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</si>
  <si>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</si>
  <si>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</si>
  <si>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</si>
  <si>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</si>
  <si>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</si>
  <si>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</si>
  <si>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</si>
  <si>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</si>
  <si>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</si>
  <si>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</si>
  <si>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</si>
  <si>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</si>
  <si>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</si>
  <si>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</si>
  <si>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</si>
  <si>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</si>
  <si>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</si>
  <si>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</si>
  <si>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</si>
  <si>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</si>
  <si>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</si>
  <si>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</si>
  <si>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</si>
  <si>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</si>
  <si>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</si>
  <si>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</si>
  <si>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</si>
  <si>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</si>
  <si>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</si>
  <si>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</si>
  <si>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</si>
  <si>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</si>
  <si>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</si>
  <si>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</si>
  <si>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</si>
  <si>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</si>
  <si>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</si>
  <si>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</si>
  <si>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</si>
  <si>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</si>
  <si>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</si>
  <si>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</si>
  <si>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</si>
  <si>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</si>
  <si>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</si>
  <si>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</si>
  <si>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</si>
  <si>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</si>
  <si>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</si>
  <si>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</si>
  <si>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</si>
  <si>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</si>
  <si>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</si>
  <si>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</si>
  <si>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</si>
  <si>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</si>
  <si>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</si>
  <si>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</si>
  <si>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</si>
  <si>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</si>
  <si>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</si>
  <si>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</si>
  <si>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</si>
  <si>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</si>
  <si>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</si>
  <si>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</si>
  <si>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</si>
  <si>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</si>
  <si>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</si>
  <si>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</si>
  <si>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</si>
  <si>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</si>
  <si>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</si>
  <si>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</si>
  <si>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</si>
  <si>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</si>
  <si>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</si>
  <si>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</si>
  <si>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</si>
  <si>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</si>
  <si>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</si>
  <si>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</si>
  <si>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</si>
  <si>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</si>
  <si>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</si>
  <si>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</si>
  <si>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</si>
  <si>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</si>
  <si>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</si>
  <si>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</si>
  <si>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</si>
  <si>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</si>
  <si>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</si>
  <si>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</si>
  <si>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</si>
  <si>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</si>
  <si>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</si>
  <si>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</si>
  <si>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</si>
  <si>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</si>
  <si>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</si>
  <si>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</si>
  <si>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</si>
  <si>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</si>
  <si>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</si>
  <si>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</si>
  <si>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</si>
  <si>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</si>
  <si>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</si>
  <si>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</si>
  <si>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</si>
  <si>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</si>
  <si>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</si>
  <si>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</si>
  <si>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</si>
  <si>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</si>
  <si>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</si>
  <si>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</si>
  <si>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</si>
  <si>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</si>
  <si>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</si>
  <si>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</si>
  <si>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</si>
  <si>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</si>
  <si>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</si>
  <si>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</si>
  <si>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</si>
  <si>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</si>
  <si>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</si>
  <si>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</si>
  <si>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</si>
  <si>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</si>
  <si>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</si>
  <si>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</si>
  <si>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</si>
  <si>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</si>
  <si>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</si>
  <si>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</si>
  <si>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</si>
  <si>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</si>
  <si>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</si>
  <si>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</si>
  <si>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</si>
  <si>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</si>
  <si>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</si>
  <si>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</si>
  <si>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</si>
  <si>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</si>
  <si>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</si>
  <si>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</si>
  <si>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</si>
  <si>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</si>
  <si>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</si>
  <si>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</si>
  <si>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</si>
  <si>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</si>
  <si>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</si>
  <si>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</si>
  <si>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</si>
  <si>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</si>
  <si>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</si>
  <si>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</si>
  <si>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</si>
  <si>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</si>
  <si>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</si>
  <si>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</si>
  <si>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</si>
  <si>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</si>
  <si>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</si>
  <si>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</si>
  <si>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</si>
  <si>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</si>
  <si>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</si>
  <si>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</si>
  <si>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</si>
  <si>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</si>
  <si>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</si>
  <si>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</si>
  <si>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</si>
  <si>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</si>
  <si>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</si>
  <si>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</si>
  <si>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</si>
  <si>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</si>
  <si>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</si>
  <si>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</si>
  <si>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</si>
  <si>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</si>
  <si>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</si>
  <si>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</si>
  <si>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</si>
  <si>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</si>
  <si>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</si>
  <si>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</si>
  <si>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</si>
  <si>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</si>
  <si>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</si>
  <si>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</si>
  <si>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</si>
  <si>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</si>
  <si>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</si>
  <si>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</si>
  <si>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</si>
  <si>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</si>
  <si>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</si>
  <si>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</si>
  <si>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</si>
  <si>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</si>
  <si>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</si>
  <si>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</si>
  <si>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</si>
  <si>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</si>
  <si>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</si>
  <si>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</si>
  <si>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</si>
  <si>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</si>
  <si>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</si>
  <si>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</si>
  <si>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</si>
  <si>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</si>
  <si>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</si>
  <si>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</si>
  <si>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</si>
  <si>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</si>
  <si>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</si>
  <si>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</si>
  <si>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</si>
  <si>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</si>
  <si>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</si>
  <si>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</si>
  <si>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</si>
  <si>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</si>
  <si>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</si>
  <si>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</si>
  <si>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</si>
  <si>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</si>
  <si>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</si>
  <si>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</si>
  <si>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</si>
  <si>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</si>
  <si>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</si>
  <si>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</si>
  <si>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</si>
  <si>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</si>
  <si>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</si>
  <si>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</si>
  <si>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</si>
  <si>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</si>
  <si>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</si>
  <si>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</si>
  <si>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</si>
  <si>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</si>
  <si>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</si>
  <si>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</si>
  <si>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</si>
  <si>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</si>
  <si>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</si>
  <si>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</si>
  <si>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</si>
  <si>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</si>
  <si>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</si>
  <si>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</si>
  <si>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</si>
  <si>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</si>
  <si>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</si>
  <si>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</si>
  <si>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</si>
  <si>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</si>
  <si>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</si>
  <si>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</si>
  <si>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</si>
  <si>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</si>
  <si>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</si>
  <si>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</si>
  <si>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</si>
  <si>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</si>
  <si>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</si>
  <si>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</si>
  <si>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</si>
  <si>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</si>
  <si>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</si>
  <si>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</si>
  <si>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</si>
  <si>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</si>
  <si>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</si>
  <si>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</si>
  <si>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</si>
  <si>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</si>
  <si>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</si>
  <si>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</si>
  <si>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</si>
  <si>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</si>
  <si>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</si>
  <si>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</si>
  <si>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</si>
  <si>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</si>
  <si>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</si>
  <si>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</si>
  <si>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</si>
  <si>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</si>
  <si>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</si>
  <si>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</si>
  <si>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</si>
  <si>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</si>
  <si>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</si>
  <si>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</si>
  <si>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</si>
  <si>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</si>
  <si>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</si>
  <si>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</si>
  <si>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</si>
  <si>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</si>
  <si>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</si>
  <si>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</si>
  <si>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</si>
  <si>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</si>
  <si>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</si>
  <si>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</si>
  <si>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</si>
  <si>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</si>
  <si>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</si>
  <si>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</si>
  <si>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</si>
  <si>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</si>
  <si>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</si>
  <si>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</si>
  <si>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</si>
  <si>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</si>
  <si>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</si>
  <si>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</si>
  <si>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</si>
  <si>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</si>
  <si>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</si>
  <si>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</si>
  <si>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</si>
  <si>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</si>
  <si>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</si>
  <si>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</si>
  <si>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</si>
  <si>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</si>
  <si>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</si>
  <si>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</si>
  <si>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</si>
  <si>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</si>
  <si>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</si>
  <si>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</si>
  <si>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</si>
  <si>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</si>
  <si>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</si>
  <si>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</si>
  <si>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</si>
  <si>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</si>
  <si>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</si>
  <si>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</si>
  <si>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</si>
  <si>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</si>
  <si>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</si>
  <si>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</si>
  <si>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</si>
  <si>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</si>
  <si>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</si>
  <si>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</si>
  <si>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</si>
  <si>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</si>
  <si>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</si>
  <si>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</si>
  <si>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</si>
  <si>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</si>
  <si>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</si>
  <si>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</si>
  <si>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</si>
  <si>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</si>
  <si>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</si>
  <si>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</si>
  <si>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</si>
  <si>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</si>
  <si>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</si>
  <si>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</si>
  <si>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</si>
  <si>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</si>
  <si>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</si>
  <si>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</si>
  <si>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</si>
  <si>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</si>
  <si>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</si>
  <si>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</si>
  <si>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</si>
  <si>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</si>
  <si>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</si>
  <si>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</si>
  <si>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</si>
  <si>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</si>
  <si>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</si>
  <si>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</si>
  <si>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</si>
  <si>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</si>
  <si>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</si>
  <si>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</si>
  <si>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</si>
  <si>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</si>
  <si>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</si>
  <si>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</si>
  <si>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</si>
  <si>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</si>
  <si>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</si>
  <si>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</si>
  <si>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</si>
  <si>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</si>
  <si>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</si>
  <si>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</si>
  <si>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</si>
  <si>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</si>
  <si>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</si>
  <si>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</si>
  <si>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</si>
  <si>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</si>
  <si>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</si>
  <si>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</si>
  <si>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</si>
  <si>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</si>
  <si>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</si>
  <si>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</si>
  <si>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</si>
  <si>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</si>
  <si>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</si>
  <si>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</si>
  <si>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</si>
  <si>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</si>
  <si>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</si>
  <si>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</si>
  <si>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</si>
  <si>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</si>
  <si>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</si>
  <si>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</si>
  <si>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</si>
  <si>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</si>
  <si>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</si>
  <si>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</si>
  <si>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</si>
  <si>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</si>
  <si>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</si>
  <si>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</si>
  <si>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</si>
  <si>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</si>
  <si>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</si>
  <si>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</si>
  <si>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</si>
  <si>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</si>
  <si>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</si>
  <si>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</si>
  <si>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</si>
  <si>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</si>
  <si>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</si>
  <si>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</si>
  <si>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</si>
  <si>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</si>
  <si>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</si>
  <si>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</si>
  <si>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</si>
  <si>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</si>
  <si>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</si>
  <si>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</si>
  <si>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</si>
  <si>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</si>
  <si>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</si>
  <si>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</si>
  <si>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</si>
  <si>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</si>
  <si>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</si>
  <si>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</si>
  <si>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</si>
  <si>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</si>
  <si>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</si>
  <si>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</si>
  <si>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</si>
  <si>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</si>
  <si>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</si>
  <si>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</si>
  <si>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</si>
  <si>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</si>
  <si>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</si>
  <si>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</si>
  <si>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</si>
  <si>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</si>
  <si>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</si>
  <si>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</si>
  <si>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</si>
  <si>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</si>
  <si>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</si>
  <si>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</si>
  <si>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</si>
  <si>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</si>
  <si>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</si>
  <si>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</si>
  <si>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</si>
  <si>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</si>
  <si>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</si>
  <si>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</si>
  <si>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</si>
  <si>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</si>
  <si>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</si>
  <si>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</si>
  <si>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</si>
  <si>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</si>
  <si>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</si>
  <si>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</si>
  <si>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</si>
  <si>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</si>
  <si>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</si>
  <si>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</si>
  <si>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</si>
  <si>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</si>
  <si>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</si>
  <si>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</si>
  <si>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</si>
  <si>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</si>
  <si>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</si>
  <si>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</si>
  <si>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</si>
  <si>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</si>
  <si>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</si>
  <si>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</si>
  <si>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</si>
  <si>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</si>
  <si>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</si>
  <si>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</si>
  <si>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</si>
  <si>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</si>
  <si>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</si>
  <si>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</si>
  <si>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</si>
  <si>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</si>
  <si>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</si>
  <si>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</si>
  <si>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</si>
  <si>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</si>
  <si>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</si>
  <si>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</si>
  <si>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</si>
  <si>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</si>
  <si>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</si>
  <si>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</si>
  <si>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</si>
  <si>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</si>
  <si>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</si>
  <si>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</si>
  <si>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</si>
  <si>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</si>
  <si>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</si>
  <si>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</si>
  <si>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</si>
  <si>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</si>
  <si>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</si>
  <si>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</si>
  <si>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</si>
  <si>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</si>
  <si>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</si>
  <si>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</si>
  <si>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</si>
  <si>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</si>
  <si>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</si>
  <si>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</si>
  <si>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</si>
  <si>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</si>
  <si>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</si>
  <si>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</si>
  <si>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</si>
  <si>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</si>
  <si>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</si>
  <si>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</si>
  <si>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</si>
  <si>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</si>
  <si>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</si>
  <si>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</si>
  <si>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</si>
  <si>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</si>
  <si>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</si>
  <si>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</si>
  <si>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</si>
  <si>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</si>
  <si>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</si>
  <si>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</si>
  <si>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</si>
  <si>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</si>
  <si>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</si>
  <si>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</si>
  <si>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</si>
  <si>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</si>
  <si>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</si>
  <si>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</si>
  <si>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</si>
  <si>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</si>
  <si>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</si>
  <si>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</si>
  <si>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</si>
  <si>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</si>
  <si>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</si>
  <si>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</si>
  <si>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</si>
  <si>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</si>
  <si>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</si>
  <si>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</si>
  <si>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</si>
  <si>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</si>
  <si>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</si>
  <si>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</si>
  <si>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</si>
  <si>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</si>
  <si>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</si>
  <si>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</si>
  <si>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</si>
  <si>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</si>
  <si>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</si>
  <si>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</si>
  <si>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</si>
  <si>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</si>
  <si>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</si>
  <si>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</si>
  <si>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</si>
  <si>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</si>
  <si>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</si>
  <si>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</si>
  <si>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</si>
  <si>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</si>
  <si>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</si>
  <si>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</si>
  <si>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</si>
  <si>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</si>
  <si>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</si>
  <si>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</si>
  <si>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</si>
  <si>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</si>
  <si>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</si>
  <si>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</si>
  <si>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</si>
  <si>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</si>
  <si>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</si>
  <si>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</si>
  <si>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</si>
  <si>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</si>
  <si>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</si>
  <si>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</si>
  <si>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</si>
  <si>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</si>
  <si>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</si>
  <si>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</si>
  <si>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</si>
  <si>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</si>
  <si>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</si>
  <si>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</si>
  <si>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</si>
  <si>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</si>
  <si>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</si>
  <si>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</si>
  <si>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</si>
  <si>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</si>
  <si>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</si>
  <si>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</si>
  <si>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</si>
  <si>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</si>
  <si>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</si>
  <si>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</si>
  <si>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</si>
  <si>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</si>
  <si>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</si>
  <si>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</si>
  <si>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</si>
  <si>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</si>
  <si>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</si>
  <si>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</si>
  <si>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</si>
  <si>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</si>
  <si>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</si>
  <si>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</si>
  <si>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</si>
  <si>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</si>
  <si>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</si>
  <si>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</si>
  <si>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</si>
  <si>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</si>
  <si>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</si>
  <si>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</si>
  <si>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</si>
  <si>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</si>
  <si>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</si>
  <si>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</si>
  <si>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</si>
  <si>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</si>
  <si>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</si>
  <si>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</si>
  <si>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</si>
  <si>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</si>
  <si>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</si>
  <si>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</si>
  <si>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</si>
  <si>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</si>
  <si>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</si>
  <si>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</si>
  <si>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</si>
  <si>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</si>
  <si>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</si>
  <si>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</si>
  <si>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</si>
  <si>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</si>
  <si>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</si>
  <si>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</si>
  <si>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</si>
  <si>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</si>
  <si>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</si>
  <si>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</si>
  <si>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</si>
  <si>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</si>
  <si>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</si>
  <si>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</si>
  <si>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</si>
  <si>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</si>
  <si>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</si>
  <si>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</si>
  <si>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</si>
  <si>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</si>
  <si>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</si>
  <si>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</si>
  <si>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</si>
  <si>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</si>
  <si>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</si>
  <si>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</si>
  <si>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</si>
  <si>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</si>
  <si>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</si>
  <si>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</si>
  <si>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</si>
  <si>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</si>
  <si>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</si>
  <si>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</si>
  <si>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</si>
  <si>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</si>
  <si>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</si>
  <si>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</si>
  <si>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</si>
  <si>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</si>
  <si>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</si>
  <si>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</si>
  <si>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</si>
  <si>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</si>
  <si>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</si>
  <si>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</si>
  <si>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</si>
  <si>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</si>
  <si>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</si>
  <si>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</si>
  <si>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</si>
  <si>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</si>
  <si>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</si>
  <si>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</si>
  <si>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</si>
  <si>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</si>
  <si>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</si>
  <si>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</si>
  <si>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</si>
  <si>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</si>
  <si>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</si>
  <si>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</si>
  <si>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</si>
  <si>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</si>
  <si>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</si>
  <si>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</si>
  <si>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</si>
  <si>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</si>
  <si>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</si>
  <si>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</si>
  <si>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</si>
  <si>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</si>
  <si>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</si>
  <si>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</si>
  <si>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</si>
  <si>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</si>
  <si>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</si>
  <si>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</si>
  <si>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</si>
  <si>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</si>
  <si>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</si>
  <si>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</si>
  <si>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</si>
  <si>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</si>
  <si>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</si>
  <si>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</si>
  <si>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</si>
  <si>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</si>
  <si>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</si>
  <si>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</si>
  <si>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</si>
  <si>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</si>
  <si>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</si>
  <si>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</si>
  <si>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</si>
  <si>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</si>
  <si>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</si>
  <si>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</si>
  <si>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</si>
  <si>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</si>
  <si>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</si>
  <si>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</si>
  <si>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</si>
  <si>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</si>
  <si>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</si>
  <si>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</si>
  <si>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</si>
  <si>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</si>
  <si>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</si>
  <si>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</si>
  <si>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</si>
  <si>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</si>
  <si>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</si>
  <si>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</si>
  <si>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</si>
  <si>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</si>
  <si>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</si>
  <si>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</si>
  <si>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</si>
  <si>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</si>
  <si>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</si>
  <si>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</si>
  <si>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</si>
  <si>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</si>
  <si>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</si>
  <si>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</si>
  <si>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</si>
  <si>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</si>
  <si>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</si>
  <si>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</si>
  <si>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</si>
  <si>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</si>
  <si>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</si>
  <si>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</si>
  <si>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</si>
  <si>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</si>
  <si>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</si>
  <si>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</si>
  <si>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</si>
  <si>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</si>
  <si>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</si>
  <si>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</si>
  <si>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</si>
  <si>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</si>
  <si>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</si>
  <si>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</si>
  <si>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</si>
  <si>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</si>
  <si>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</si>
  <si>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</si>
  <si>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</si>
  <si>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</si>
  <si>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</si>
  <si>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</si>
  <si>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</si>
  <si>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</si>
  <si>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</si>
  <si>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</si>
  <si>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</si>
  <si>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</si>
  <si>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</si>
  <si>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</si>
  <si>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</si>
  <si>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</si>
  <si>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</si>
  <si>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</si>
  <si>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</si>
  <si>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</si>
  <si>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</si>
  <si>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</si>
  <si>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</si>
  <si>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</si>
  <si>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</si>
  <si>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</si>
  <si>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</si>
  <si>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</si>
  <si>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</si>
  <si>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</si>
  <si>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</si>
  <si>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</si>
  <si>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</si>
  <si>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</si>
  <si>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</si>
  <si>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</si>
  <si>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</si>
  <si>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</si>
  <si>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</si>
  <si>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</si>
  <si>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</si>
  <si>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</si>
  <si>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</si>
  <si>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</si>
  <si>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</si>
  <si>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</si>
  <si>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</si>
  <si>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</si>
  <si>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</si>
  <si>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</si>
  <si>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</si>
  <si>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</si>
  <si>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</si>
  <si>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</si>
  <si>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</si>
  <si>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</si>
  <si>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</si>
  <si>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</si>
  <si>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</si>
  <si>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</si>
  <si>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</si>
  <si>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</si>
  <si>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</si>
  <si>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</si>
  <si>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</si>
  <si>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</si>
  <si>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</si>
  <si>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</si>
  <si>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</si>
  <si>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</si>
  <si>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</si>
  <si>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</si>
  <si>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</si>
  <si>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</si>
  <si>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</si>
  <si>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</si>
  <si>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</si>
  <si>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</si>
  <si>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</si>
  <si>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</si>
  <si>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</si>
  <si>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</si>
  <si>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</si>
  <si>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</si>
  <si>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</si>
  <si>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</si>
  <si>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</si>
  <si>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</si>
  <si>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</si>
  <si>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</si>
  <si>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</si>
  <si>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</si>
  <si>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</si>
  <si>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</si>
  <si>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</si>
  <si>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</si>
  <si>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</si>
  <si>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</si>
  <si>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</si>
  <si>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</si>
  <si>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</si>
  <si>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</si>
  <si>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</si>
  <si>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</si>
  <si>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</si>
  <si>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</si>
  <si>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</si>
  <si>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</si>
  <si>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</si>
  <si>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</si>
  <si>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</si>
  <si>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</si>
  <si>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</si>
  <si>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</si>
  <si>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</si>
  <si>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</si>
  <si>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</si>
  <si>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</si>
  <si>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</si>
  <si>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</si>
  <si>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</si>
  <si>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</si>
  <si>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</si>
  <si>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</si>
  <si>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</si>
  <si>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</si>
  <si>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</si>
  <si>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</si>
  <si>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</si>
  <si>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</si>
  <si>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</si>
  <si>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</si>
  <si>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</si>
  <si>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</si>
  <si>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</si>
  <si>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</si>
  <si>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</si>
  <si>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</si>
  <si>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</si>
  <si>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</si>
  <si>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</si>
  <si>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</si>
  <si>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</si>
  <si>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</si>
  <si>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</si>
  <si>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</si>
  <si>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</si>
  <si>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</si>
  <si>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</si>
  <si>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</si>
  <si>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</si>
  <si>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</si>
  <si>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</si>
  <si>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</si>
  <si>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</si>
  <si>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</si>
  <si>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</si>
  <si>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</si>
  <si>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</si>
  <si>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</si>
  <si>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</si>
  <si>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</si>
  <si>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</si>
  <si>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</si>
  <si>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</si>
  <si>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</si>
  <si>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</si>
  <si>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</si>
  <si>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</si>
  <si>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</si>
  <si>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</si>
  <si>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</si>
  <si>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</si>
  <si>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</si>
  <si>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</si>
  <si>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</si>
  <si>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</si>
  <si>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</si>
  <si>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</si>
  <si>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</si>
  <si>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</si>
  <si>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</si>
  <si>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</si>
  <si>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</si>
  <si>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</si>
  <si>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</si>
  <si>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</si>
  <si>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</si>
  <si>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</si>
  <si>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</si>
  <si>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</si>
  <si>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</si>
  <si>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</si>
  <si>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</si>
  <si>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</si>
  <si>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</si>
  <si>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</si>
  <si>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</si>
  <si>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</si>
  <si>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</si>
  <si>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</si>
  <si>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</si>
  <si>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</si>
  <si>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</si>
  <si>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</si>
  <si>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</si>
  <si>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</si>
  <si>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</si>
  <si>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</si>
  <si>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</si>
  <si>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</si>
  <si>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</si>
  <si>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</si>
  <si>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</si>
  <si>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</si>
  <si>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</si>
  <si>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</si>
  <si>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</si>
  <si>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</si>
  <si>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</si>
  <si>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</si>
  <si>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</si>
  <si>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</si>
  <si>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</si>
  <si>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</si>
  <si>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</si>
  <si>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</si>
  <si>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</si>
  <si>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</si>
  <si>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</si>
  <si>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</si>
  <si>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</si>
  <si>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</si>
  <si>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</si>
  <si>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</si>
  <si>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</si>
  <si>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</si>
  <si>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</si>
  <si>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</si>
  <si>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</si>
  <si>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</si>
  <si>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</si>
  <si>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</si>
  <si>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</si>
  <si>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</si>
  <si>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</si>
  <si>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</si>
  <si>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</si>
  <si>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</si>
  <si>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</si>
  <si>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</si>
  <si>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</si>
  <si>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</si>
  <si>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</si>
  <si>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</si>
  <si>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</si>
  <si>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</si>
  <si>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</si>
  <si>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</si>
  <si>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</si>
  <si>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</si>
  <si>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</si>
  <si>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</si>
  <si>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</si>
  <si>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</si>
  <si>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</si>
  <si>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</si>
  <si>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</si>
  <si>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</si>
  <si>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</si>
  <si>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</si>
  <si>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</si>
  <si>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</si>
  <si>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</si>
  <si>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</si>
  <si>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</si>
  <si>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</si>
  <si>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</si>
  <si>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</si>
  <si>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</si>
  <si>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</si>
  <si>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</si>
  <si>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</si>
  <si>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</si>
  <si>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</si>
  <si>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</si>
  <si>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</si>
  <si>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</si>
  <si>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</si>
  <si>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</si>
  <si>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</si>
  <si>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</si>
  <si>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</si>
  <si>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</si>
  <si>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</si>
  <si>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</si>
  <si>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</si>
  <si>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</si>
  <si>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</si>
  <si>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</si>
  <si>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</si>
  <si>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</si>
  <si>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</si>
  <si>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</si>
  <si>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</si>
  <si>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</si>
  <si>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</si>
  <si>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</si>
  <si>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</si>
  <si>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</si>
  <si>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</si>
  <si>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</si>
  <si>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</si>
  <si>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</si>
  <si>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</si>
  <si>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</si>
  <si>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</si>
  <si>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</si>
  <si>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</si>
  <si>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</si>
  <si>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</si>
  <si>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</si>
  <si>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</si>
  <si>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</si>
  <si>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</si>
  <si>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</si>
  <si>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</si>
  <si>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</si>
  <si>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</si>
  <si>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</si>
  <si>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</si>
  <si>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</si>
  <si>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</si>
  <si>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</si>
  <si>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</si>
  <si>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</si>
  <si>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</si>
  <si>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</si>
  <si>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</si>
  <si>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</si>
  <si>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</si>
  <si>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</si>
  <si>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</si>
  <si>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</si>
  <si>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</si>
  <si>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</si>
  <si>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</si>
  <si>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</si>
  <si>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</si>
  <si>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</si>
  <si>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</si>
  <si>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</si>
  <si>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</si>
  <si>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</si>
  <si>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</si>
  <si>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</si>
  <si>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</si>
  <si>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</si>
  <si>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</si>
  <si>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</si>
  <si>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</si>
  <si>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</si>
  <si>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</si>
  <si>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</si>
  <si>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</si>
  <si>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</si>
  <si>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</si>
  <si>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</si>
  <si>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</si>
  <si>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</si>
  <si>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</si>
  <si>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</si>
  <si>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</si>
  <si>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</si>
  <si>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</si>
  <si>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</si>
  <si>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</si>
  <si>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</si>
  <si>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</si>
  <si>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</si>
  <si>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</si>
  <si>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</si>
  <si>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</si>
  <si>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</si>
  <si>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</si>
  <si>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</si>
  <si>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</si>
  <si>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</si>
  <si>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</si>
  <si>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</si>
  <si>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</si>
  <si>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</si>
  <si>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</si>
  <si>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</si>
  <si>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</si>
  <si>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</si>
  <si>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</si>
  <si>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</si>
  <si>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</si>
  <si>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</si>
  <si>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</si>
  <si>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</si>
  <si>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</si>
  <si>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</si>
  <si>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</si>
  <si>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</si>
  <si>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</si>
  <si>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</si>
  <si>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</si>
  <si>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</si>
  <si>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</si>
  <si>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</si>
  <si>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</si>
  <si>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</si>
  <si>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</si>
  <si>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</si>
  <si>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</si>
  <si>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</si>
  <si>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</si>
  <si>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</si>
  <si>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</si>
  <si>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</si>
  <si>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</si>
  <si>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</si>
  <si>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</si>
  <si>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</si>
  <si>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</si>
  <si>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</si>
  <si>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</si>
  <si>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</si>
  <si>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</si>
  <si>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</si>
  <si>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</si>
  <si>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</si>
  <si>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</si>
  <si>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</si>
  <si>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</si>
  <si>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</si>
  <si>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</si>
  <si>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</si>
  <si>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</si>
  <si>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</si>
  <si>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</si>
  <si>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</si>
  <si>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</si>
  <si>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</si>
  <si>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</si>
  <si>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</si>
  <si>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</si>
  <si>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</si>
  <si>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</si>
  <si>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</si>
  <si>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</si>
  <si>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</si>
  <si>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</si>
  <si>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</si>
  <si>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</si>
  <si>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</si>
  <si>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</si>
  <si>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</si>
  <si>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</si>
  <si>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</si>
  <si>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</si>
  <si>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</si>
  <si>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</si>
  <si>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</si>
  <si>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</si>
  <si>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</si>
  <si>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</si>
  <si>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</si>
  <si>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</si>
  <si>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</si>
  <si>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</si>
  <si>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</si>
  <si>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</si>
  <si>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</si>
  <si>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</si>
  <si>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</si>
  <si>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</si>
  <si>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</si>
  <si>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</si>
  <si>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</si>
  <si>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</si>
  <si>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</si>
  <si>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</si>
  <si>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</si>
  <si>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</si>
  <si>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</si>
  <si>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</si>
  <si>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</si>
  <si>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</si>
  <si>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</si>
  <si>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</si>
  <si>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</si>
  <si>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</si>
  <si>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</si>
  <si>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</si>
  <si>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</si>
  <si>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</si>
  <si>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</si>
  <si>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</si>
  <si>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</si>
  <si>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</si>
  <si>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</si>
  <si>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</si>
  <si>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</si>
  <si>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</si>
  <si>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</si>
  <si>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</si>
  <si>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</si>
  <si>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</si>
  <si>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</si>
  <si>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</si>
  <si>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</si>
  <si>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</si>
  <si>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</si>
  <si>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</si>
  <si>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</si>
  <si>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</si>
  <si>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</si>
  <si>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</si>
  <si>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</si>
  <si>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</si>
  <si>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</si>
  <si>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</si>
  <si>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</si>
  <si>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</si>
  <si>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</si>
  <si>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</si>
  <si>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</si>
  <si>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</si>
  <si>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</si>
  <si>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</si>
  <si>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</si>
  <si>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</si>
  <si>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</si>
  <si>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</si>
  <si>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</si>
  <si>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</si>
  <si>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</si>
  <si>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</si>
  <si>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</si>
  <si>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</si>
  <si>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</si>
  <si>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</si>
  <si>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</si>
  <si>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</si>
  <si>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</si>
  <si>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</si>
  <si>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</si>
  <si>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</si>
  <si>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</si>
  <si>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</si>
  <si>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</si>
  <si>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</si>
  <si>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</si>
  <si>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</si>
  <si>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</si>
  <si>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</si>
  <si>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</si>
  <si>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</si>
  <si>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</si>
  <si>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</si>
  <si>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</si>
  <si>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</si>
  <si>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</si>
  <si>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</si>
  <si>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</si>
  <si>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</si>
  <si>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</si>
  <si>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</si>
  <si>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</si>
  <si>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</si>
  <si>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</si>
  <si>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</si>
  <si>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</si>
  <si>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</si>
  <si>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</si>
  <si>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</si>
  <si>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</si>
  <si>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</si>
  <si>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</si>
  <si>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</si>
  <si>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</si>
  <si>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</si>
  <si>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</si>
  <si>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</si>
  <si>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</si>
  <si>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</si>
  <si>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</si>
  <si>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</si>
  <si>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</si>
  <si>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</si>
  <si>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</si>
  <si>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</si>
  <si>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</si>
  <si>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</si>
  <si>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</si>
  <si>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</si>
  <si>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</si>
  <si>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</si>
  <si>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</si>
  <si>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</si>
  <si>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</si>
  <si>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</si>
  <si>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</si>
  <si>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</si>
  <si>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</si>
  <si>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</si>
  <si>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</si>
  <si>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</si>
  <si>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</si>
  <si>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</si>
  <si>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</si>
  <si>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</si>
  <si>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</si>
  <si>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</si>
  <si>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</si>
  <si>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</si>
  <si>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</si>
  <si>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</si>
  <si>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</si>
  <si>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</si>
  <si>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</si>
  <si>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</si>
  <si>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</si>
  <si>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</si>
  <si>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</si>
  <si>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</si>
  <si>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</si>
  <si>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</si>
  <si>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</si>
  <si>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</si>
  <si>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</si>
  <si>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</si>
  <si>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</si>
  <si>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</si>
  <si>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</si>
  <si>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</si>
  <si>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</si>
  <si>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</si>
  <si>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</si>
  <si>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</si>
  <si>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</si>
  <si>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</si>
  <si>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</si>
  <si>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</si>
  <si>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</si>
  <si>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</si>
  <si>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</si>
  <si>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</si>
  <si>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</si>
  <si>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</si>
  <si>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</si>
  <si>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</si>
  <si>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</si>
  <si>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</si>
  <si>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</si>
  <si>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</si>
  <si>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</si>
  <si>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</si>
  <si>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</si>
  <si>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</si>
  <si>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</si>
  <si>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</si>
  <si>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</si>
  <si>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</si>
  <si>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</si>
  <si>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</si>
  <si>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</si>
  <si>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</si>
  <si>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</si>
  <si>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</si>
  <si>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</si>
  <si>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</si>
  <si>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</si>
  <si>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</si>
  <si>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</si>
  <si>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</si>
  <si>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</si>
  <si>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</si>
  <si>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</si>
  <si>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</si>
  <si>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</si>
  <si>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</si>
  <si>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</si>
  <si>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</si>
  <si>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</si>
  <si>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</si>
  <si>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</si>
  <si>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</si>
  <si>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</si>
  <si>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</si>
  <si>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</si>
  <si>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</si>
  <si>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</si>
  <si>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</si>
  <si>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</si>
  <si>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</si>
  <si>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</si>
  <si>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</si>
  <si>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</si>
  <si>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</si>
  <si>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</si>
  <si>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</si>
  <si>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</si>
  <si>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</si>
  <si>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</si>
  <si>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</si>
  <si>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</si>
  <si>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</si>
  <si>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</si>
  <si>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</si>
  <si>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</si>
  <si>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</si>
  <si>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</si>
  <si>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</si>
  <si>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</si>
  <si>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</si>
  <si>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</si>
  <si>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</si>
  <si>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</si>
  <si>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</si>
  <si>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</si>
  <si>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</si>
  <si>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</si>
  <si>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</si>
  <si>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</si>
  <si>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</si>
  <si>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</si>
  <si>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</si>
  <si>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</si>
  <si>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</si>
  <si>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</si>
  <si>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</si>
  <si>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</si>
  <si>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</si>
  <si>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</si>
  <si>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</si>
  <si>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</si>
  <si>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</si>
  <si>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</si>
  <si>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</si>
  <si>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</si>
  <si>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</si>
  <si>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</si>
  <si>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</si>
  <si>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</si>
  <si>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</si>
  <si>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</si>
  <si>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</si>
  <si>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</si>
  <si>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</si>
  <si>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</si>
  <si>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</si>
  <si>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</si>
  <si>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</si>
  <si>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</si>
  <si>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</si>
  <si>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</si>
  <si>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</si>
  <si>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</si>
  <si>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</si>
  <si>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</si>
  <si>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</si>
  <si>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</si>
  <si>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</si>
  <si>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</si>
  <si>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</si>
  <si>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</si>
  <si>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</si>
  <si>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</si>
  <si>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</si>
  <si>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</si>
  <si>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</si>
  <si>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</si>
  <si>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</si>
  <si>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</si>
  <si>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</si>
  <si>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</si>
  <si>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</si>
  <si>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</si>
  <si>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</si>
  <si>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</si>
  <si>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</si>
  <si>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</si>
  <si>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</si>
  <si>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</si>
  <si>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</si>
  <si>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</si>
  <si>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</si>
  <si>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</si>
  <si>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</si>
  <si>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</si>
  <si>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</si>
  <si>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</si>
  <si>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</si>
  <si>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</si>
  <si>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</si>
  <si>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</si>
  <si>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</si>
  <si>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</si>
  <si>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</si>
  <si>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</si>
  <si>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</si>
  <si>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</si>
  <si>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</si>
  <si>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</si>
  <si>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</si>
  <si>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</si>
  <si>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</si>
  <si>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</si>
  <si>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</si>
  <si>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</si>
  <si>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</si>
  <si>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</si>
  <si>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</si>
  <si>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</si>
  <si>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</si>
  <si>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</si>
  <si>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</si>
  <si>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</si>
  <si>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</si>
  <si>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</si>
  <si>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</si>
  <si>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</si>
  <si>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</si>
  <si>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</si>
  <si>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</si>
  <si>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</si>
  <si>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</si>
  <si>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</si>
  <si>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</si>
  <si>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</si>
  <si>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</si>
  <si>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</si>
  <si>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</si>
  <si>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</si>
  <si>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</si>
  <si>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</si>
  <si>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</si>
  <si>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</si>
  <si>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</si>
  <si>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</si>
  <si>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</si>
  <si>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</si>
  <si>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</si>
  <si>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</si>
  <si>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</si>
  <si>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</si>
  <si>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</si>
  <si>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</si>
  <si>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</si>
  <si>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</si>
  <si>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</si>
  <si>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</si>
  <si>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</si>
  <si>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</si>
  <si>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</si>
  <si>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</si>
  <si>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</si>
  <si>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</si>
  <si>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</si>
  <si>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</si>
  <si>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</si>
  <si>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</si>
  <si>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</si>
  <si>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</si>
  <si>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</si>
  <si>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</si>
  <si>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</si>
  <si>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</si>
  <si>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</si>
  <si>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</si>
  <si>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</si>
  <si>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</si>
  <si>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</si>
  <si>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</si>
  <si>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</si>
  <si>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</si>
  <si>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</si>
  <si>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</si>
  <si>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</si>
  <si>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</si>
  <si>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</si>
  <si>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</si>
  <si>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</si>
  <si>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</si>
  <si>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</si>
  <si>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</si>
  <si>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</si>
  <si>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</si>
  <si>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</si>
  <si>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</si>
  <si>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</si>
  <si>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</si>
  <si>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</si>
  <si>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</si>
  <si>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</si>
  <si>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</si>
  <si>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</si>
  <si>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</si>
  <si>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</si>
  <si>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</si>
  <si>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</si>
  <si>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</si>
  <si>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</si>
  <si>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</si>
  <si>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</si>
  <si>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</si>
  <si>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</si>
  <si>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</si>
  <si>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</si>
  <si>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</si>
  <si>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</si>
  <si>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</si>
  <si>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</si>
  <si>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</si>
  <si>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</si>
  <si>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</si>
  <si>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</si>
  <si>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</si>
  <si>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</si>
  <si>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</si>
  <si>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</si>
  <si>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</si>
  <si>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</si>
  <si>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</si>
  <si>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</si>
  <si>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</si>
  <si>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</si>
  <si>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</si>
  <si>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</si>
  <si>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</si>
  <si>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</si>
  <si>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</si>
  <si>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</si>
  <si>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</si>
  <si>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</si>
  <si>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</si>
  <si>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</si>
  <si>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</si>
  <si>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</si>
  <si>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</si>
  <si>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</si>
  <si>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</si>
  <si>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</si>
  <si>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</si>
  <si>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</si>
  <si>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</si>
  <si>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</si>
  <si>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</si>
  <si>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</si>
  <si>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</si>
  <si>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</si>
  <si>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</si>
  <si>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</si>
  <si>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</si>
  <si>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</si>
  <si>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</si>
  <si>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</si>
  <si>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</si>
  <si>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</si>
  <si>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</si>
  <si>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</si>
  <si>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</si>
  <si>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</si>
  <si>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</si>
  <si>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</si>
  <si>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</si>
  <si>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</si>
  <si>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</si>
  <si>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</si>
  <si>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</si>
  <si>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</si>
  <si>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</si>
  <si>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</si>
  <si>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</si>
  <si>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</si>
  <si>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</si>
  <si>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</si>
  <si>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</si>
  <si>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</si>
  <si>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</si>
  <si>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</si>
  <si>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</si>
  <si>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</si>
  <si>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</si>
  <si>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</si>
  <si>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</si>
  <si>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</si>
  <si>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</si>
  <si>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</si>
  <si>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</si>
  <si>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</si>
  <si>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</si>
  <si>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</si>
  <si>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</si>
  <si>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</si>
  <si>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</si>
  <si>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</si>
  <si>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</si>
  <si>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</si>
  <si>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</si>
  <si>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</si>
  <si>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</si>
  <si>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</si>
  <si>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</si>
  <si>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</si>
  <si>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</si>
  <si>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</si>
  <si>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</si>
  <si>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</si>
  <si>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</si>
  <si>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</si>
  <si>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</si>
  <si>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</si>
  <si>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</si>
  <si>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</si>
  <si>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</si>
  <si>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</si>
  <si>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</si>
  <si>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</si>
  <si>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</si>
  <si>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</si>
  <si>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</si>
  <si>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</si>
  <si>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</si>
  <si>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</si>
  <si>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</si>
  <si>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</si>
  <si>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</si>
  <si>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</si>
  <si>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</si>
  <si>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</si>
  <si>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</si>
  <si>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</si>
  <si>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</si>
  <si>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</si>
  <si>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</si>
  <si>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</si>
  <si>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</si>
  <si>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</si>
  <si>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</si>
  <si>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</si>
  <si>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</si>
  <si>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</si>
  <si>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</si>
  <si>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</si>
  <si>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</si>
  <si>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</si>
  <si>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</si>
  <si>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</si>
  <si>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</si>
  <si>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</si>
  <si>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</si>
  <si>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</si>
  <si>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</si>
  <si>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</si>
  <si>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</si>
  <si>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</si>
  <si>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</si>
  <si>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</si>
  <si>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</si>
  <si>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</si>
  <si>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</si>
  <si>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</si>
  <si>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</si>
  <si>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</si>
  <si>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</si>
  <si>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</si>
  <si>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</si>
  <si>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</si>
  <si>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</si>
  <si>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</si>
  <si>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</si>
  <si>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</si>
  <si>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</si>
  <si>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</si>
  <si>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</si>
  <si>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</si>
  <si>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</si>
  <si>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</si>
  <si>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</si>
  <si>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</si>
  <si>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</si>
  <si>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</si>
  <si>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</si>
  <si>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</si>
  <si>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</si>
  <si>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</si>
  <si>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</si>
  <si>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</si>
  <si>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</si>
  <si>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</si>
  <si>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</si>
  <si>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</si>
  <si>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</si>
  <si>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</si>
  <si>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</si>
  <si>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</si>
  <si>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</si>
  <si>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</si>
  <si>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</si>
  <si>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</si>
  <si>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</si>
  <si>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</si>
  <si>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</si>
  <si>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</si>
  <si>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</si>
  <si>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</si>
  <si>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</si>
  <si>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</si>
  <si>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</si>
  <si>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</si>
  <si>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</si>
  <si>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</si>
  <si>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</si>
  <si>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</si>
  <si>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</si>
  <si>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</si>
  <si>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</si>
  <si>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</si>
  <si>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</si>
  <si>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</si>
  <si>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</si>
  <si>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</si>
  <si>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</si>
  <si>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</si>
  <si>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</si>
  <si>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</si>
  <si>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</si>
  <si>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</si>
  <si>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</si>
  <si>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</si>
  <si>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</si>
  <si>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</si>
  <si>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</si>
  <si>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</si>
  <si>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</si>
  <si>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</si>
  <si>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</si>
  <si>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</si>
  <si>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</si>
  <si>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</si>
  <si>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</si>
  <si>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</si>
  <si>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</si>
  <si>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</si>
  <si>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</si>
  <si>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</si>
  <si>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</si>
  <si>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</si>
  <si>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</si>
  <si>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</si>
  <si>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</si>
  <si>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</si>
  <si>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</si>
  <si>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</si>
  <si>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</si>
  <si>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</si>
  <si>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</si>
  <si>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</si>
  <si>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</si>
  <si>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</si>
  <si>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</si>
  <si>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</si>
  <si>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</si>
  <si>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</si>
  <si>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</si>
  <si>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</si>
  <si>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</si>
  <si>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</si>
  <si>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</si>
  <si>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</si>
  <si>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</si>
  <si>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</si>
  <si>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</si>
  <si>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</si>
  <si>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</si>
  <si>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</si>
  <si>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</si>
  <si>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</si>
  <si>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</si>
  <si>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</si>
  <si>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</si>
  <si>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</si>
  <si>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</si>
  <si>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</si>
  <si>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</si>
  <si>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</si>
  <si>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</si>
  <si>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</si>
  <si>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</si>
  <si>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</si>
  <si>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</si>
  <si>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</si>
  <si>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</si>
  <si>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</si>
  <si>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</si>
  <si>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</si>
  <si>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</si>
  <si>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</si>
  <si>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</si>
  <si>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</si>
  <si>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</si>
  <si>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</si>
  <si>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</si>
  <si>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</si>
  <si>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</si>
  <si>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</si>
  <si>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</si>
  <si>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</si>
  <si>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</si>
  <si>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</si>
  <si>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</si>
  <si>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</si>
  <si>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</si>
  <si>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</si>
  <si>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</si>
  <si>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</si>
  <si>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</si>
  <si>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</si>
  <si>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</si>
  <si>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</si>
  <si>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</si>
  <si>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</si>
  <si>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</si>
  <si>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</si>
  <si>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</si>
  <si>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</si>
  <si>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</si>
  <si>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</si>
  <si>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</si>
  <si>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</si>
  <si>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</si>
  <si>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</si>
  <si>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</si>
  <si>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</si>
  <si>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</si>
  <si>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</si>
  <si>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</si>
  <si>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</si>
  <si>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</si>
  <si>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</si>
  <si>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</si>
  <si>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</si>
  <si>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</si>
  <si>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</si>
  <si>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</si>
  <si>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</si>
  <si>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</si>
  <si>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</si>
  <si>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</si>
  <si>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</si>
  <si>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</si>
  <si>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</si>
  <si>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</si>
  <si>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</si>
  <si>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</si>
  <si>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</si>
  <si>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</si>
  <si>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</si>
  <si>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</si>
  <si>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</si>
  <si>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</si>
  <si>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</si>
  <si>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</si>
  <si>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</si>
  <si>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</si>
  <si>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</si>
  <si>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</si>
  <si>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</si>
  <si>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</si>
  <si>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</si>
  <si>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</si>
  <si>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</si>
  <si>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</si>
  <si>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</si>
  <si>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</si>
  <si>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</si>
  <si>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</si>
  <si>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</si>
  <si>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</si>
  <si>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</si>
  <si>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</si>
  <si>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</si>
  <si>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</si>
  <si>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</si>
  <si>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</si>
  <si>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</si>
  <si>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</si>
  <si>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</si>
  <si>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</si>
  <si>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</si>
  <si>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</si>
  <si>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</si>
  <si>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</si>
  <si>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</si>
  <si>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</si>
  <si>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</si>
  <si>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</si>
  <si>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</si>
  <si>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</si>
  <si>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</si>
  <si>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</si>
  <si>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</si>
  <si>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</si>
  <si>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</si>
  <si>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</si>
  <si>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</si>
  <si>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</si>
  <si>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</si>
  <si>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</si>
  <si>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</si>
  <si>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</si>
  <si>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</si>
  <si>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</si>
  <si>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</si>
  <si>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</si>
  <si>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</si>
  <si>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</si>
  <si>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</si>
  <si>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</si>
  <si>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</si>
  <si>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</si>
  <si>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</si>
  <si>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</si>
  <si>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</si>
  <si>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</si>
  <si>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</si>
  <si>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</si>
  <si>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</si>
  <si>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</si>
  <si>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</si>
  <si>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</si>
  <si>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</si>
  <si>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</si>
  <si>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</si>
  <si>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</si>
  <si>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</si>
  <si>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</si>
  <si>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</si>
  <si>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</si>
  <si>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</si>
  <si>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</si>
  <si>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</si>
  <si>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</si>
  <si>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</si>
  <si>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</si>
  <si>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</si>
  <si>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</si>
  <si>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</si>
  <si>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</si>
  <si>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</si>
  <si>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</si>
  <si>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</si>
  <si>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</si>
  <si>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</si>
  <si>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</si>
  <si>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</si>
  <si>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</si>
  <si>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</si>
  <si>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</si>
  <si>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</si>
  <si>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</si>
  <si>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</si>
  <si>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</si>
  <si>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</si>
  <si>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</si>
  <si>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</si>
  <si>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</si>
  <si>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</si>
  <si>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</si>
  <si>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</si>
  <si>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</si>
  <si>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</si>
  <si>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</si>
  <si>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</si>
  <si>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</si>
  <si>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</si>
  <si>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</si>
  <si>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</si>
  <si>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</si>
  <si>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</si>
  <si>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</si>
  <si>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</si>
  <si>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</si>
  <si>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</si>
  <si>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</si>
  <si>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</si>
  <si>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</si>
  <si>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</si>
  <si>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</si>
  <si>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</si>
  <si>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</si>
  <si>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</si>
  <si>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</si>
  <si>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</si>
  <si>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</si>
  <si>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</si>
  <si>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</si>
  <si>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</si>
  <si>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</si>
  <si>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</si>
  <si>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</si>
  <si>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</si>
  <si>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</si>
  <si>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</si>
  <si>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</si>
  <si>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</si>
  <si>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</si>
  <si>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</si>
  <si>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</si>
  <si>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</si>
  <si>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</si>
  <si>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</si>
  <si>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</si>
  <si>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</si>
  <si>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</si>
  <si>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</si>
  <si>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</si>
  <si>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</si>
  <si>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</si>
  <si>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</si>
  <si>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</si>
  <si>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</si>
  <si>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</si>
  <si>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</si>
  <si>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</si>
  <si>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</si>
  <si>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</si>
  <si>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</si>
  <si>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</si>
  <si>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</si>
  <si>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</si>
  <si>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</si>
  <si>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</si>
  <si>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</si>
  <si>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</si>
  <si>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</si>
  <si>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</si>
  <si>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</si>
  <si>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</si>
  <si>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</si>
  <si>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</si>
  <si>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</si>
  <si>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</si>
  <si>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</si>
  <si>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</si>
  <si>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</si>
  <si>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</si>
  <si>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</si>
  <si>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</si>
  <si>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</si>
  <si>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</si>
  <si>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</si>
  <si>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</si>
  <si>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</si>
  <si>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</si>
  <si>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</si>
  <si>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</si>
  <si>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</si>
  <si>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</si>
  <si>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</si>
  <si>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</si>
  <si>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</si>
  <si>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</si>
  <si>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</si>
  <si>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</si>
  <si>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</si>
  <si>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</si>
  <si>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</si>
  <si>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</si>
  <si>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</si>
  <si>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</si>
  <si>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</si>
  <si>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</si>
  <si>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</si>
  <si>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</si>
  <si>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</si>
  <si>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</si>
  <si>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</si>
  <si>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</si>
  <si>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</si>
  <si>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</si>
  <si>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</si>
  <si>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</si>
  <si>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</si>
  <si>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</si>
  <si>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</si>
  <si>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</si>
  <si>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</si>
  <si>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</si>
  <si>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</si>
  <si>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</si>
  <si>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</si>
  <si>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</si>
  <si>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</si>
  <si>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</si>
  <si>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</si>
  <si>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</si>
  <si>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</si>
  <si>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</si>
  <si>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</si>
  <si>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</si>
  <si>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</si>
  <si>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</si>
  <si>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</si>
  <si>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</si>
  <si>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</si>
  <si>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</si>
  <si>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</si>
  <si>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</si>
  <si>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</si>
  <si>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</si>
  <si>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</si>
  <si>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</si>
  <si>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</si>
  <si>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</si>
  <si>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</si>
  <si>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</si>
  <si>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</si>
  <si>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</si>
  <si>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</si>
  <si>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</si>
  <si>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</si>
  <si>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</si>
  <si>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</si>
  <si>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</si>
  <si>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</si>
  <si>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</si>
  <si>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</si>
  <si>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</si>
  <si>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</si>
  <si>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</si>
  <si>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</si>
  <si>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</si>
  <si>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</si>
  <si>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</si>
  <si>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</si>
  <si>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</si>
  <si>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</si>
  <si>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</si>
  <si>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</si>
  <si>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</si>
  <si>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</si>
  <si>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</si>
  <si>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</si>
  <si>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</si>
  <si>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</si>
  <si>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</si>
  <si>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</si>
  <si>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</si>
  <si>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</si>
  <si>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</si>
  <si>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</si>
  <si>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</si>
  <si>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</si>
  <si>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</si>
  <si>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</si>
  <si>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</si>
  <si>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</si>
  <si>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</si>
  <si>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</si>
  <si>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</si>
  <si>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</si>
  <si>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</si>
  <si>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</si>
  <si>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</si>
  <si>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</si>
  <si>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</si>
  <si>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</si>
  <si>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</si>
  <si>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</si>
  <si>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</si>
  <si>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</si>
  <si>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</si>
  <si>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</si>
  <si>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</si>
  <si>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</si>
  <si>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</si>
  <si>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</si>
  <si>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</si>
  <si>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</si>
  <si>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</si>
  <si>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</si>
  <si>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</si>
  <si>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</si>
  <si>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</si>
  <si>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</si>
  <si>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</si>
  <si>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</si>
  <si>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</si>
  <si>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</si>
  <si>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</si>
  <si>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</si>
  <si>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</si>
  <si>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</si>
  <si>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</si>
  <si>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</si>
  <si>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</si>
  <si>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</si>
  <si>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</si>
  <si>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</si>
  <si>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</si>
  <si>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</si>
  <si>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</si>
  <si>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</si>
  <si>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</si>
  <si>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</si>
  <si>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</si>
  <si>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</si>
  <si>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</si>
  <si>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</si>
  <si>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</si>
  <si>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</si>
  <si>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</si>
  <si>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</si>
  <si>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</si>
  <si>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</si>
  <si>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</si>
  <si>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</si>
  <si>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</si>
  <si>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</si>
  <si>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</si>
  <si>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</si>
  <si>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</si>
  <si>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</si>
  <si>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</si>
  <si>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</si>
  <si>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</si>
  <si>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</si>
  <si>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</si>
  <si>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</si>
  <si>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</si>
  <si>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</si>
  <si>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</si>
  <si>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</si>
  <si>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</si>
  <si>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</si>
  <si>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</si>
  <si>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</si>
  <si>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</si>
  <si>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</si>
  <si>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</si>
  <si>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</si>
  <si>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</si>
  <si>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</si>
  <si>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</si>
  <si>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</si>
  <si>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</si>
  <si>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</si>
  <si>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</si>
  <si>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</si>
  <si>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</si>
  <si>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</si>
  <si>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</si>
  <si>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</si>
  <si>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</si>
  <si>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</si>
  <si>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</si>
  <si>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</si>
  <si>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</si>
  <si>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</si>
  <si>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</si>
  <si>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</si>
  <si>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</si>
  <si>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</si>
  <si>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</si>
  <si>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</si>
  <si>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</si>
  <si>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</si>
  <si>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</si>
  <si>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</si>
  <si>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</si>
  <si>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</si>
  <si>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</si>
  <si>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</si>
  <si>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</si>
  <si>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</si>
  <si>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</si>
  <si>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</si>
  <si>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</si>
  <si>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</si>
  <si>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</si>
  <si>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</si>
  <si>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</si>
  <si>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</si>
  <si>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</si>
  <si>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</si>
  <si>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</si>
  <si>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</si>
  <si>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</si>
  <si>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</si>
  <si>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</si>
  <si>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</si>
  <si>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</si>
  <si>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</si>
  <si>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</si>
  <si>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</si>
  <si>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</si>
  <si>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</si>
  <si>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</si>
  <si>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</si>
  <si>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</si>
  <si>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</si>
  <si>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</si>
  <si>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</si>
  <si>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</si>
  <si>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</si>
  <si>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</si>
  <si>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</si>
  <si>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</si>
  <si>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</si>
  <si>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</si>
  <si>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</si>
  <si>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</si>
  <si>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</si>
  <si>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</si>
  <si>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</si>
  <si>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</si>
  <si>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</si>
  <si>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</si>
  <si>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</si>
  <si>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</si>
  <si>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</si>
  <si>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</si>
  <si>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</si>
  <si>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</si>
  <si>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</si>
  <si>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</si>
  <si>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</si>
  <si>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</si>
  <si>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</si>
  <si>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</si>
  <si>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</si>
  <si>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</si>
  <si>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</si>
  <si>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</si>
  <si>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</si>
  <si>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</si>
  <si>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</si>
  <si>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</si>
  <si>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</si>
  <si>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</si>
  <si>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</si>
  <si>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</si>
  <si>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</si>
  <si>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</si>
  <si>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</si>
  <si>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</si>
  <si>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</si>
  <si>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</si>
  <si>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</si>
  <si>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</si>
  <si>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</si>
  <si>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</si>
  <si>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</si>
  <si>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</si>
  <si>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</si>
  <si>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</si>
  <si>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</si>
  <si>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</si>
  <si>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</si>
  <si>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</si>
  <si>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</si>
  <si>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</si>
  <si>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</si>
  <si>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</si>
  <si>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</si>
  <si>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</si>
  <si>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</si>
  <si>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</si>
  <si>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</si>
  <si>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</si>
  <si>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</si>
  <si>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</si>
  <si>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</si>
  <si>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</si>
  <si>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</si>
  <si>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</si>
  <si>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</si>
  <si>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</si>
  <si>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</si>
  <si>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</si>
  <si>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</si>
  <si>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</si>
  <si>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</si>
  <si>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</si>
  <si>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</si>
  <si>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</si>
  <si>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</si>
  <si>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</si>
  <si>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</si>
  <si>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</si>
  <si>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</si>
  <si>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</si>
  <si>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</si>
  <si>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</si>
  <si>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</si>
  <si>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</si>
  <si>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</si>
  <si>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</si>
  <si>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</si>
  <si>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</si>
  <si>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</si>
  <si>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</si>
  <si>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</si>
  <si>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</si>
  <si>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</si>
  <si>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</si>
  <si>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</si>
  <si>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</si>
  <si>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</si>
  <si>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</si>
  <si>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</si>
  <si>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</si>
  <si>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</si>
  <si>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</si>
  <si>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</si>
  <si>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</si>
  <si>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</si>
  <si>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</si>
  <si>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</si>
  <si>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</si>
  <si>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</si>
  <si>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</si>
  <si>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</si>
  <si>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</si>
  <si>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</si>
  <si>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</si>
  <si>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</si>
  <si>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</si>
  <si>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</si>
  <si>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</si>
  <si>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</si>
  <si>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</si>
  <si>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</si>
  <si>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</si>
  <si>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</si>
  <si>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</si>
  <si>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</si>
  <si>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</si>
  <si>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</si>
  <si>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</si>
  <si>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</si>
  <si>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</si>
  <si>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</si>
  <si>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</si>
  <si>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</si>
  <si>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</si>
  <si>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</si>
  <si>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</si>
  <si>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</si>
  <si>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</si>
  <si>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</si>
  <si>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</si>
  <si>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</si>
  <si>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</si>
  <si>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</si>
  <si>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</si>
  <si>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</si>
  <si>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</si>
  <si>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</si>
  <si>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</si>
  <si>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</si>
  <si>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</si>
  <si>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</si>
  <si>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</si>
  <si>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</si>
  <si>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</si>
  <si>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</si>
  <si>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</si>
  <si>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</si>
  <si>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</si>
  <si>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</si>
  <si>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</si>
  <si>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</si>
  <si>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</si>
  <si>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</si>
  <si>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</si>
  <si>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</si>
  <si>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</si>
  <si>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</si>
  <si>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</si>
  <si>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</si>
  <si>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</si>
  <si>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</si>
  <si>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</si>
  <si>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</si>
  <si>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</si>
  <si>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</si>
  <si>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</si>
  <si>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</si>
  <si>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</si>
  <si>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</si>
  <si>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</si>
  <si>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</si>
  <si>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</si>
  <si>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</si>
  <si>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</si>
  <si>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</si>
  <si>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</si>
  <si>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</si>
  <si>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</si>
  <si>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</si>
  <si>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</si>
  <si>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</si>
  <si>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</si>
  <si>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</si>
  <si>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</si>
  <si>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</si>
  <si>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</si>
  <si>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</si>
  <si>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</si>
  <si>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</si>
  <si>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</si>
  <si>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</si>
  <si>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</si>
  <si>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</si>
  <si>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</si>
  <si>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</si>
  <si>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</si>
  <si>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</si>
  <si>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</si>
  <si>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</si>
  <si>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</si>
  <si>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</si>
  <si>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</si>
  <si>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</si>
  <si>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</si>
  <si>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</si>
  <si>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</si>
  <si>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</si>
  <si>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</si>
  <si>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</si>
  <si>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</si>
  <si>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</si>
  <si>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</si>
  <si>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</si>
  <si>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</si>
  <si>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</si>
  <si>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</si>
  <si>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</si>
  <si>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</si>
  <si>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</si>
  <si>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</si>
  <si>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</si>
  <si>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</si>
  <si>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</si>
  <si>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</si>
  <si>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</si>
  <si>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</si>
  <si>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</si>
  <si>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</si>
  <si>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</si>
  <si>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</si>
  <si>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</si>
  <si>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</si>
  <si>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</si>
  <si>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</si>
  <si>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</si>
  <si>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</si>
  <si>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</si>
  <si>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</si>
  <si>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</si>
  <si>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</si>
  <si>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</si>
  <si>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</si>
  <si>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</si>
  <si>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</si>
  <si>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</si>
  <si>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</si>
  <si>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</si>
  <si>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</si>
  <si>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</si>
  <si>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</si>
  <si>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</si>
  <si>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</si>
  <si>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</si>
  <si>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</si>
  <si>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</si>
  <si>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</si>
  <si>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</si>
  <si>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</si>
  <si>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</si>
  <si>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</si>
  <si>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</si>
  <si>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</si>
  <si>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</si>
  <si>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</si>
  <si>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</si>
  <si>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</si>
  <si>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</si>
  <si>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</si>
  <si>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</si>
  <si>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</si>
  <si>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</si>
  <si>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</si>
  <si>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</si>
  <si>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</si>
  <si>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</si>
  <si>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</si>
  <si>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</si>
  <si>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</si>
  <si>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</si>
  <si>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</si>
  <si>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</si>
  <si>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</si>
  <si>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</si>
  <si>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</si>
  <si>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</si>
  <si>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</si>
  <si>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</si>
  <si>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</si>
  <si>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</si>
  <si>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</si>
  <si>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</si>
  <si>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</si>
  <si>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</si>
  <si>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</si>
  <si>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</si>
  <si>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</si>
  <si>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</si>
  <si>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</si>
  <si>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</si>
  <si>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</si>
  <si>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</si>
  <si>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</si>
  <si>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</si>
  <si>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</si>
  <si>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</si>
  <si>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</si>
  <si>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</si>
  <si>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</si>
  <si>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</si>
  <si>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</si>
  <si>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</si>
  <si>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</si>
  <si>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</si>
  <si>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</si>
  <si>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</si>
  <si>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</si>
  <si>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</si>
  <si>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</si>
  <si>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</si>
  <si>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</si>
  <si>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</si>
  <si>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</si>
  <si>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</si>
  <si>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</si>
  <si>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</si>
  <si>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</si>
  <si>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</si>
  <si>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</si>
  <si>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</si>
  <si>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</si>
  <si>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</si>
  <si>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</si>
  <si>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</si>
  <si>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</si>
  <si>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</si>
  <si>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</si>
  <si>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</si>
  <si>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</si>
  <si>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</si>
  <si>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</si>
  <si>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</si>
  <si>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</si>
  <si>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</si>
  <si>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</si>
  <si>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</si>
  <si>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</si>
  <si>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</si>
  <si>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</si>
  <si>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</si>
  <si>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</si>
  <si>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</si>
  <si>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</si>
  <si>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</si>
  <si>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</si>
  <si>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</si>
  <si>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</si>
  <si>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</si>
  <si>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</si>
  <si>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</si>
  <si>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</si>
  <si>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</si>
  <si>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</si>
  <si>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</si>
  <si>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</si>
  <si>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</si>
  <si>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</si>
  <si>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</si>
  <si>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</si>
  <si>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</si>
  <si>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</si>
  <si>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</si>
  <si>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</si>
  <si>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</si>
  <si>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</si>
  <si>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</si>
  <si>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</si>
  <si>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</si>
  <si>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</si>
  <si>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</si>
  <si>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</si>
  <si>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</si>
  <si>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</si>
  <si>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</si>
  <si>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</si>
  <si>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</si>
  <si>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</si>
  <si>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</si>
  <si>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</si>
  <si>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</si>
  <si>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</si>
  <si>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</si>
  <si>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</si>
  <si>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</si>
  <si>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</si>
  <si>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</si>
  <si>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</si>
  <si>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</si>
  <si>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</si>
  <si>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</si>
  <si>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</si>
  <si>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</si>
  <si>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</si>
  <si>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</si>
  <si>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</si>
  <si>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</si>
  <si>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</si>
  <si>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</si>
  <si>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</si>
  <si>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</si>
  <si>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</si>
  <si>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</si>
  <si>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</si>
  <si>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</si>
  <si>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</si>
  <si>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</si>
  <si>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</si>
  <si>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</si>
  <si>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</si>
  <si>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</si>
  <si>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</si>
  <si>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</si>
  <si>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</si>
  <si>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</si>
  <si>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</si>
  <si>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</si>
  <si>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</si>
  <si>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</si>
  <si>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</si>
  <si>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</si>
  <si>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</si>
  <si>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</si>
  <si>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</si>
  <si>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</si>
  <si>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</si>
  <si>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</si>
  <si>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</si>
  <si>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</si>
  <si>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</si>
  <si>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</si>
  <si>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</si>
  <si>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</si>
  <si>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</si>
  <si>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</si>
  <si>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</si>
  <si>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</si>
  <si>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</si>
  <si>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</si>
  <si>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</si>
  <si>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</si>
  <si>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</si>
  <si>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</si>
  <si>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</si>
  <si>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</si>
  <si>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</si>
  <si>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</si>
  <si>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</si>
  <si>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</si>
  <si>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</si>
  <si>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</si>
  <si>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</si>
  <si>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</si>
  <si>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</si>
  <si>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</si>
  <si>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</si>
  <si>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</si>
  <si>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</si>
  <si>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</si>
  <si>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</si>
  <si>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</si>
  <si>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</si>
  <si>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</si>
  <si>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</si>
  <si>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</si>
  <si>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</si>
  <si>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</si>
  <si>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</si>
  <si>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</si>
  <si>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</si>
  <si>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</si>
  <si>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</si>
  <si>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</si>
  <si>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</si>
  <si>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</si>
  <si>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</si>
  <si>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</si>
  <si>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</si>
  <si>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</si>
  <si>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</si>
  <si>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</si>
  <si>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</si>
  <si>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</si>
  <si>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</si>
  <si>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</si>
  <si>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</si>
  <si>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</si>
  <si>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</si>
  <si>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</si>
  <si>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</si>
  <si>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</si>
  <si>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</si>
  <si>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</si>
  <si>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</si>
  <si>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</si>
  <si>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</si>
  <si>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</si>
  <si>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</si>
  <si>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</si>
  <si>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</si>
  <si>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</si>
  <si>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</si>
  <si>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</si>
  <si>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</si>
  <si>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</si>
  <si>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</si>
  <si>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</si>
  <si>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</si>
  <si>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</si>
  <si>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</si>
  <si>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</si>
  <si>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</si>
  <si>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</si>
  <si>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</si>
  <si>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</si>
  <si>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</si>
  <si>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</si>
  <si>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</si>
  <si>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</si>
  <si>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</si>
  <si>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</si>
  <si>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</si>
  <si>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</si>
  <si>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</si>
  <si>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</si>
  <si>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</si>
  <si>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</si>
  <si>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</si>
  <si>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</si>
  <si>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</si>
  <si>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</si>
  <si>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</si>
  <si>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</si>
  <si>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</si>
  <si>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</si>
  <si>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</si>
  <si>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</si>
  <si>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</si>
  <si>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</si>
  <si>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</si>
  <si>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</si>
  <si>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</si>
  <si>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</si>
  <si>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</si>
  <si>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</si>
  <si>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</si>
  <si>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</si>
  <si>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</si>
  <si>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</si>
  <si>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</si>
  <si>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</si>
  <si>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</si>
  <si>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</si>
  <si>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</si>
  <si>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</si>
  <si>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</si>
  <si>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</si>
  <si>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</si>
  <si>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</si>
  <si>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</si>
  <si>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</si>
  <si>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</si>
  <si>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</si>
  <si>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</si>
  <si>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</si>
  <si>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</si>
  <si>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</si>
  <si>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</si>
  <si>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</si>
  <si>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</si>
  <si>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</si>
  <si>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</si>
  <si>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</si>
  <si>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</si>
  <si>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</si>
  <si>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</si>
  <si>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</si>
  <si>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</si>
  <si>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</si>
  <si>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</si>
  <si>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</si>
  <si>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</si>
  <si>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</si>
  <si>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</si>
  <si>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</si>
  <si>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</si>
  <si>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</si>
  <si>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</si>
  <si>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</si>
  <si>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</si>
  <si>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</si>
  <si>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</si>
  <si>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</si>
  <si>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</si>
  <si>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</si>
  <si>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</si>
  <si>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</si>
  <si>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</si>
  <si>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</si>
  <si>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</si>
  <si>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</si>
  <si>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</si>
  <si>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</si>
  <si>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</si>
  <si>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</si>
  <si>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</si>
  <si>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</si>
  <si>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</si>
  <si>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</si>
  <si>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</si>
  <si>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</si>
  <si>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</si>
  <si>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</si>
  <si>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</si>
  <si>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</si>
  <si>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</si>
  <si>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</si>
  <si>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</si>
  <si>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</si>
  <si>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</si>
  <si>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</si>
  <si>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</si>
  <si>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</si>
  <si>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</si>
  <si>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</si>
  <si>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</si>
  <si>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</si>
  <si>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</si>
  <si>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</si>
  <si>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</si>
  <si>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</si>
  <si>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</si>
  <si>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</si>
  <si>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</si>
  <si>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</si>
  <si>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</si>
  <si>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</si>
  <si>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</si>
  <si>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</si>
  <si>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</si>
  <si>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</si>
  <si>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</si>
  <si>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</si>
  <si>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</si>
  <si>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</si>
  <si>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</si>
  <si>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</si>
  <si>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</si>
  <si>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</si>
  <si>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</si>
  <si>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</si>
  <si>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</si>
  <si>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</si>
  <si>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</si>
  <si>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</si>
  <si>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</si>
  <si>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</si>
  <si>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</si>
  <si>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</si>
  <si>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</si>
  <si>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</si>
  <si>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</si>
  <si>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</si>
  <si>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</si>
  <si>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</si>
  <si>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</si>
  <si>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</si>
  <si>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</si>
  <si>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</si>
  <si>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</si>
  <si>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</si>
  <si>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</si>
  <si>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</si>
  <si>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</si>
  <si>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</si>
  <si>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</si>
  <si>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</si>
  <si>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</si>
  <si>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</si>
  <si>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</si>
  <si>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</si>
  <si>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</si>
  <si>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</si>
  <si>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</si>
  <si>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</si>
  <si>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</si>
  <si>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</si>
  <si>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</si>
  <si>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</si>
  <si>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</si>
  <si>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</si>
  <si>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</si>
  <si>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</si>
  <si>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</si>
  <si>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</si>
  <si>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</si>
  <si>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</si>
  <si>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</si>
  <si>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</si>
  <si>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</si>
  <si>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</si>
  <si>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</si>
  <si>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</si>
  <si>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</si>
  <si>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</si>
  <si>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</si>
  <si>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</si>
  <si>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</si>
  <si>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</si>
  <si>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</si>
  <si>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</si>
  <si>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</si>
  <si>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</si>
  <si>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</si>
  <si>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</si>
  <si>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</si>
  <si>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</si>
  <si>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</si>
  <si>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</si>
  <si>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</si>
  <si>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</si>
  <si>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</si>
  <si>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</si>
  <si>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</si>
  <si>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</si>
  <si>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</si>
  <si>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</si>
  <si>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</si>
  <si>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</si>
  <si>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</si>
  <si>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</si>
  <si>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</si>
  <si>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</si>
  <si>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</si>
  <si>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</si>
  <si>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</si>
  <si>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</si>
  <si>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</si>
  <si>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</si>
  <si>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</si>
  <si>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</si>
  <si>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</si>
  <si>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</si>
  <si>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</si>
  <si>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</si>
  <si>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</si>
  <si>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</si>
  <si>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</si>
  <si>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</si>
  <si>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</si>
  <si>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</si>
  <si>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</si>
  <si>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</si>
  <si>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</si>
  <si>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</si>
  <si>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</si>
  <si>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</si>
  <si>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</si>
  <si>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</si>
  <si>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</si>
  <si>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</si>
  <si>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</si>
  <si>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</si>
  <si>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</si>
  <si>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</si>
  <si>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</si>
  <si>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</si>
  <si>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</si>
  <si>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</si>
  <si>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</si>
  <si>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</si>
  <si>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</si>
  <si>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</si>
  <si>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</si>
  <si>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</si>
  <si>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</si>
  <si>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</si>
  <si>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</si>
  <si>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</si>
  <si>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</si>
  <si>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</si>
  <si>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</si>
  <si>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</si>
  <si>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</si>
  <si>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</si>
  <si>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</si>
  <si>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</si>
  <si>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</si>
  <si>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</si>
  <si>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</si>
  <si>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</si>
  <si>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</si>
  <si>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</si>
  <si>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</si>
  <si>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</si>
  <si>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</si>
  <si>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</si>
  <si>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</si>
  <si>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</si>
  <si>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</si>
  <si>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</si>
  <si>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</si>
  <si>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</si>
  <si>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</si>
  <si>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</si>
  <si>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</si>
  <si>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</si>
  <si>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</si>
  <si>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</si>
  <si>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</si>
  <si>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</si>
  <si>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</si>
  <si>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</si>
  <si>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</si>
  <si>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</si>
  <si>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</si>
  <si>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</si>
  <si>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</si>
  <si>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</si>
  <si>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</si>
  <si>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</si>
  <si>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</si>
  <si>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</si>
  <si>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</si>
  <si>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</si>
  <si>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</si>
  <si>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</si>
  <si>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</si>
  <si>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</si>
  <si>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</si>
  <si>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</si>
  <si>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</si>
  <si>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</si>
  <si>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</si>
  <si>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</si>
  <si>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</si>
  <si>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</si>
  <si>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</si>
  <si>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</si>
  <si>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</si>
  <si>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</si>
  <si>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</si>
  <si>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</si>
  <si>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</si>
  <si>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</si>
  <si>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</si>
  <si>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</si>
  <si>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</si>
  <si>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</si>
  <si>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</si>
  <si>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</si>
  <si>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</si>
  <si>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</si>
  <si>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</si>
  <si>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</si>
  <si>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</si>
  <si>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</si>
  <si>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</si>
  <si>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</si>
  <si>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</si>
  <si>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</si>
  <si>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</si>
  <si>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</si>
  <si>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</si>
  <si>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</si>
  <si>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</si>
  <si>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</si>
  <si>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</si>
  <si>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</si>
  <si>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</si>
  <si>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</si>
  <si>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</si>
  <si>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</si>
  <si>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</si>
  <si>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</si>
  <si>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</si>
  <si>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</si>
  <si>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</si>
  <si>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</si>
  <si>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</si>
  <si>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</si>
  <si>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</si>
  <si>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</si>
  <si>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</si>
  <si>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</si>
  <si>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</si>
  <si>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</si>
  <si>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</si>
  <si>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</si>
  <si>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</si>
  <si>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</si>
  <si>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</si>
  <si>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</si>
  <si>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</si>
  <si>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</si>
  <si>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</si>
  <si>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</si>
  <si>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</si>
  <si>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</si>
  <si>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</si>
  <si>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</si>
  <si>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</si>
  <si>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</si>
  <si>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</si>
  <si>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</si>
  <si>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</si>
  <si>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</si>
  <si>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</si>
  <si>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</si>
  <si>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</si>
  <si>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</si>
  <si>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</si>
  <si>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</si>
  <si>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</si>
  <si>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</si>
  <si>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</si>
  <si>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</si>
  <si>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</si>
  <si>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</si>
  <si>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</si>
  <si>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</si>
  <si>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</si>
  <si>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</si>
  <si>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</si>
  <si>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</si>
  <si>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</si>
  <si>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</si>
  <si>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</si>
  <si>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</si>
  <si>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</si>
  <si>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</si>
  <si>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</si>
  <si>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</si>
  <si>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</si>
  <si>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</si>
  <si>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</si>
  <si>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</si>
  <si>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</si>
  <si>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</si>
  <si>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</si>
  <si>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</si>
  <si>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</si>
  <si>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</si>
  <si>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</si>
  <si>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</si>
  <si>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</si>
  <si>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</si>
  <si>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</si>
  <si>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</si>
  <si>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</si>
  <si>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</si>
  <si>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</si>
  <si>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</si>
  <si>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</si>
  <si>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</si>
  <si>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</si>
  <si>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</si>
  <si>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</si>
  <si>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</si>
  <si>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</si>
  <si>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</si>
  <si>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</si>
  <si>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</si>
  <si>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</si>
  <si>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</si>
  <si>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</si>
  <si>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</si>
  <si>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</si>
  <si>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</si>
  <si>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</si>
  <si>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</si>
  <si>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</si>
  <si>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</si>
  <si>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</si>
  <si>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</si>
  <si>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</si>
  <si>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</si>
  <si>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</si>
  <si>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</si>
  <si>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</si>
  <si>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</si>
  <si>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</si>
  <si>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</si>
  <si>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</si>
  <si>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</si>
  <si>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</si>
  <si>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</si>
  <si>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</si>
  <si>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</si>
  <si>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</si>
  <si>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</si>
  <si>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</si>
  <si>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</si>
  <si>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</si>
  <si>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</si>
  <si>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</si>
  <si>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</si>
  <si>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</si>
  <si>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</si>
  <si>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</si>
  <si>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</si>
  <si>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</si>
  <si>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</si>
  <si>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</si>
  <si>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</si>
  <si>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</si>
  <si>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</si>
  <si>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</si>
  <si>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</si>
  <si>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</si>
  <si>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</si>
  <si>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</si>
  <si>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</si>
  <si>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</si>
  <si>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</si>
  <si>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</si>
  <si>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</si>
  <si>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</si>
  <si>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</si>
  <si>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</si>
  <si>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</si>
  <si>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</si>
  <si>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</si>
  <si>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</si>
  <si>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</si>
  <si>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</si>
  <si>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</si>
  <si>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</si>
  <si>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</si>
  <si>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</si>
  <si>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</si>
  <si>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</si>
  <si>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</si>
  <si>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</si>
  <si>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</si>
  <si>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</si>
  <si>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</si>
  <si>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</si>
  <si>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</si>
  <si>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</si>
  <si>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</si>
  <si>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</si>
  <si>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</si>
  <si>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</si>
  <si>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</si>
  <si>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</si>
  <si>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</si>
  <si>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</si>
  <si>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</si>
  <si>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</si>
  <si>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</si>
  <si>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</si>
  <si>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</si>
  <si>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</si>
  <si>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</si>
  <si>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</si>
  <si>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</si>
  <si>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</si>
  <si>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</si>
  <si>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</si>
  <si>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</si>
  <si>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</si>
  <si>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</si>
  <si>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</si>
  <si>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</si>
  <si>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</si>
  <si>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</si>
  <si>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</si>
  <si>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</si>
  <si>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</si>
  <si>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</si>
  <si>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</si>
  <si>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</si>
  <si>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</si>
  <si>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</si>
  <si>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</si>
  <si>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</si>
  <si>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</si>
  <si>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</si>
  <si>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</si>
  <si>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</si>
  <si>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</si>
  <si>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</si>
  <si>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</si>
  <si>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</si>
  <si>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</si>
  <si>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</si>
  <si>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</si>
  <si>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</si>
  <si>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</si>
  <si>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</si>
  <si>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</si>
  <si>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</si>
  <si>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</si>
  <si>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</si>
  <si>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</si>
  <si>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</si>
  <si>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</si>
  <si>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</si>
  <si>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</si>
  <si>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</si>
  <si>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</si>
  <si>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</si>
  <si>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</si>
  <si>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</si>
  <si>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</si>
  <si>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</si>
  <si>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</si>
  <si>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</si>
  <si>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</si>
  <si>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</si>
  <si>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</si>
  <si>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</si>
  <si>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</si>
  <si>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</si>
  <si>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</si>
  <si>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</si>
  <si>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</si>
  <si>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</si>
  <si>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</si>
  <si>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</si>
  <si>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</si>
  <si>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</si>
  <si>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</si>
  <si>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</si>
  <si>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</si>
  <si>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</si>
  <si>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</si>
  <si>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</si>
  <si>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</si>
  <si>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</si>
  <si>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</si>
  <si>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</si>
  <si>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</si>
  <si>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</si>
  <si>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</si>
  <si>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</si>
  <si>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</si>
  <si>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</si>
  <si>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</si>
  <si>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</si>
  <si>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</si>
  <si>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</si>
  <si>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</si>
  <si>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</si>
  <si>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</si>
  <si>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</si>
  <si>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</si>
  <si>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</si>
  <si>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</si>
  <si>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</si>
  <si>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</si>
  <si>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</si>
  <si>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</si>
  <si>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</si>
  <si>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</si>
  <si>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</si>
  <si>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</si>
  <si>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</si>
  <si>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</si>
  <si>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</si>
  <si>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</si>
  <si>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</si>
  <si>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</si>
  <si>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</si>
  <si>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</si>
  <si>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</si>
  <si>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</si>
  <si>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</si>
  <si>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</si>
  <si>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</si>
  <si>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</si>
  <si>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</si>
  <si>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</si>
  <si>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</si>
  <si>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</si>
  <si>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</si>
  <si>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</si>
  <si>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</si>
  <si>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</si>
  <si>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</si>
  <si>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</si>
  <si>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</si>
  <si>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</si>
  <si>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</si>
  <si>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</si>
  <si>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</si>
  <si>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</si>
  <si>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</si>
  <si>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</si>
  <si>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</si>
  <si>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</si>
  <si>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</si>
  <si>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</si>
  <si>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</si>
  <si>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</si>
  <si>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</si>
  <si>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</si>
  <si>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</si>
  <si>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</si>
  <si>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</si>
  <si>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</si>
  <si>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</si>
  <si>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</si>
  <si>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</si>
  <si>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</si>
  <si>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</si>
  <si>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</si>
  <si>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</si>
  <si>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</si>
  <si>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</si>
  <si>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</si>
  <si>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</si>
  <si>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</si>
  <si>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</si>
  <si>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</si>
  <si>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</si>
  <si>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</si>
  <si>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</si>
  <si>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</si>
  <si>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</si>
  <si>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</si>
  <si>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</si>
  <si>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</si>
  <si>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</si>
  <si>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</si>
  <si>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</si>
  <si>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</si>
  <si>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</si>
  <si>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</si>
  <si>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</si>
  <si>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</si>
  <si>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</si>
  <si>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</si>
  <si>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</si>
  <si>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</si>
  <si>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</si>
  <si>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</si>
  <si>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</si>
  <si>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</si>
  <si>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</si>
  <si>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</si>
  <si>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</si>
  <si>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</si>
  <si>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</si>
  <si>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</si>
  <si>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</si>
  <si>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</si>
  <si>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</si>
  <si>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</si>
  <si>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</si>
  <si>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</si>
  <si>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</si>
  <si>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</si>
  <si>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</si>
  <si>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</si>
  <si>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</si>
  <si>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</si>
  <si>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</si>
  <si>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</si>
  <si>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</si>
  <si>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</si>
  <si>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</si>
  <si>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</si>
  <si>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</si>
  <si>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</si>
  <si>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</si>
  <si>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</si>
  <si>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</si>
  <si>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</si>
  <si>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</si>
  <si>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</si>
  <si>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</si>
  <si>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</si>
  <si>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</si>
  <si>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</si>
  <si>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</si>
  <si>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</si>
  <si>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</si>
  <si>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</si>
  <si>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</si>
  <si>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</si>
  <si>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</si>
  <si>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</si>
  <si>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</si>
  <si>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</si>
  <si>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</si>
  <si>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</si>
  <si>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</si>
  <si>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</si>
  <si>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</si>
  <si>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</si>
  <si>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</si>
  <si>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</si>
  <si>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</si>
  <si>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</si>
  <si>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</si>
  <si>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</si>
  <si>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</si>
  <si>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</si>
  <si>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</si>
  <si>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</si>
  <si>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</si>
  <si>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</si>
  <si>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</si>
  <si>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</si>
  <si>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</si>
  <si>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</si>
  <si>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</si>
  <si>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</si>
  <si>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</si>
  <si>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</si>
  <si>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</si>
  <si>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</si>
  <si>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</si>
  <si>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</si>
  <si>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</si>
  <si>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</si>
  <si>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</si>
  <si>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</si>
  <si>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</si>
  <si>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</si>
  <si>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</si>
  <si>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</si>
  <si>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</si>
  <si>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</si>
  <si>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</si>
  <si>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</si>
  <si>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</si>
  <si>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</si>
  <si>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</si>
  <si>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</si>
  <si>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</si>
  <si>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</si>
  <si>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</si>
  <si>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</si>
  <si>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</si>
  <si>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</si>
  <si>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</si>
  <si>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</si>
  <si>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</si>
  <si>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</si>
  <si>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</si>
  <si>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</si>
  <si>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</si>
  <si>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</si>
  <si>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</si>
  <si>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</si>
  <si>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</si>
  <si>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</si>
  <si>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</si>
  <si>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</si>
  <si>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</si>
  <si>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</si>
  <si>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</si>
  <si>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</si>
  <si>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</si>
  <si>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</si>
  <si>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</si>
  <si>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</si>
  <si>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</si>
  <si>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</si>
  <si>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</si>
  <si>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</si>
  <si>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</si>
  <si>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</si>
  <si>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</si>
  <si>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</si>
  <si>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</si>
  <si>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</si>
  <si>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</si>
  <si>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</si>
  <si>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</si>
  <si>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</si>
  <si>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</si>
  <si>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</si>
  <si>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</si>
  <si>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</si>
  <si>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</si>
  <si>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</si>
  <si>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</si>
  <si>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</si>
  <si>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</si>
  <si>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</si>
  <si>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</si>
  <si>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</si>
  <si>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</si>
  <si>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</si>
  <si>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</si>
  <si>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</si>
  <si>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</si>
  <si>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</si>
  <si>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</si>
  <si>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</si>
  <si>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</si>
  <si>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</si>
  <si>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</si>
  <si>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</si>
  <si>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</si>
  <si>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</si>
  <si>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</si>
  <si>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</si>
  <si>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</si>
  <si>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</si>
  <si>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</si>
  <si>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</si>
  <si>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</si>
  <si>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</si>
  <si>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</si>
  <si>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</si>
  <si>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</si>
  <si>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</si>
  <si>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</si>
  <si>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</si>
  <si>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</si>
  <si>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</si>
  <si>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</si>
  <si>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</si>
  <si>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</si>
  <si>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</si>
  <si>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</si>
  <si>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</si>
  <si>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</si>
  <si>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</si>
  <si>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</si>
  <si>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</si>
  <si>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</si>
  <si>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</si>
  <si>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</si>
  <si>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</si>
  <si>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</si>
  <si>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</si>
  <si>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</si>
  <si>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</si>
  <si>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</si>
  <si>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</si>
  <si>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</si>
  <si>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</si>
  <si>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</si>
  <si>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</si>
  <si>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</si>
  <si>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</si>
  <si>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</si>
  <si>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</si>
  <si>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</si>
  <si>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</si>
  <si>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</si>
  <si>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</si>
  <si>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</si>
  <si>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</si>
  <si>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</si>
  <si>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</si>
  <si>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</si>
  <si>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</si>
  <si>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</si>
  <si>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</si>
  <si>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</si>
  <si>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</si>
  <si>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</si>
  <si>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</si>
  <si>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</si>
  <si>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</si>
  <si>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</si>
  <si>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</si>
  <si>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</si>
  <si>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</si>
  <si>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</si>
  <si>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</si>
  <si>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</si>
  <si>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</si>
  <si>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</si>
  <si>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</si>
  <si>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</si>
  <si>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</si>
  <si>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</si>
  <si>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</si>
  <si>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</si>
  <si>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</si>
  <si>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</si>
  <si>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</si>
  <si>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</si>
  <si>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</si>
  <si>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</si>
  <si>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</si>
  <si>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</si>
  <si>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</si>
  <si>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</si>
  <si>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</si>
  <si>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</si>
  <si>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</si>
  <si>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</si>
  <si>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</si>
  <si>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</si>
  <si>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</si>
  <si>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</si>
  <si>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</si>
  <si>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</si>
  <si>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</si>
  <si>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</si>
  <si>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</si>
  <si>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</si>
  <si>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</si>
  <si>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</si>
  <si>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</si>
  <si>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</si>
  <si>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</si>
  <si>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</si>
  <si>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</si>
  <si>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</si>
  <si>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</si>
  <si>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</si>
  <si>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</si>
  <si>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</si>
  <si>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</si>
  <si>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</si>
  <si>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</si>
  <si>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</si>
  <si>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</si>
  <si>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</si>
  <si>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</si>
  <si>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</si>
  <si>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</si>
  <si>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</si>
  <si>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</si>
  <si>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</si>
  <si>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</si>
  <si>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</si>
  <si>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</si>
  <si>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</si>
  <si>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</si>
  <si>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</si>
  <si>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</si>
  <si>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</si>
  <si>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</si>
  <si>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</si>
  <si>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</si>
  <si>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</si>
  <si>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</si>
  <si>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</si>
  <si>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</si>
  <si>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</si>
  <si>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</si>
  <si>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</si>
  <si>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</si>
  <si>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</si>
  <si>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</si>
  <si>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</si>
  <si>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</si>
  <si>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</si>
  <si>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</si>
  <si>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</si>
  <si>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</si>
  <si>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</si>
  <si>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</si>
  <si>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</si>
  <si>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</si>
  <si>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</si>
  <si>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</si>
  <si>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</si>
  <si>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</si>
  <si>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</si>
  <si>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</si>
  <si>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</si>
  <si>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</si>
  <si>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</si>
  <si>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</si>
  <si>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</si>
  <si>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</si>
  <si>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</si>
  <si>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</si>
  <si>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</si>
  <si>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</si>
  <si>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</si>
  <si>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</si>
  <si>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</si>
  <si>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</si>
  <si>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</si>
  <si>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</si>
  <si>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</si>
  <si>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</si>
  <si>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</si>
  <si>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</si>
  <si>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</si>
  <si>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</si>
  <si>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</si>
  <si>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</si>
  <si>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</si>
  <si>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</si>
  <si>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</si>
  <si>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</si>
  <si>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</si>
  <si>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</si>
  <si>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</si>
  <si>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</si>
  <si>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</si>
  <si>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</si>
  <si>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</si>
  <si>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</si>
  <si>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</si>
  <si>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</si>
  <si>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</si>
  <si>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</si>
  <si>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</si>
  <si>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</si>
  <si>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</si>
  <si>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</si>
  <si>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</si>
  <si>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</si>
  <si>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</si>
  <si>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</si>
  <si>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</si>
  <si>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</si>
  <si>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</si>
  <si>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</si>
  <si>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</si>
  <si>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</si>
  <si>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</si>
  <si>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</si>
  <si>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</si>
  <si>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</si>
  <si>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</si>
  <si>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</si>
  <si>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</si>
  <si>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</si>
  <si>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</si>
  <si>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</si>
  <si>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</si>
  <si>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</si>
  <si>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</si>
  <si>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</si>
  <si>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</si>
  <si>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</si>
  <si>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</si>
  <si>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</si>
  <si>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</si>
  <si>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</si>
  <si>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</si>
  <si>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</si>
  <si>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</si>
  <si>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</si>
  <si>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</si>
  <si>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</si>
  <si>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</si>
  <si>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</si>
  <si>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</si>
  <si>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</si>
  <si>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</si>
  <si>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</si>
  <si>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</si>
  <si>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</si>
  <si>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</si>
  <si>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</si>
  <si>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</si>
  <si>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</si>
  <si>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</si>
  <si>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</si>
  <si>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</si>
  <si>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</si>
  <si>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</si>
  <si>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</si>
  <si>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</si>
  <si>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</si>
  <si>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</si>
  <si>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</si>
  <si>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</si>
  <si>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</si>
  <si>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</si>
  <si>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</si>
  <si>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</si>
  <si>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</si>
  <si>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</si>
  <si>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</si>
  <si>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</si>
  <si>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</si>
  <si>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</si>
  <si>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</si>
  <si>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</si>
  <si>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</si>
  <si>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</si>
  <si>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</si>
  <si>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</si>
  <si>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</si>
  <si>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</si>
  <si>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</si>
  <si>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</si>
  <si>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</si>
  <si>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</si>
  <si>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</si>
  <si>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</si>
  <si>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</si>
  <si>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</si>
  <si>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</si>
  <si>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</si>
  <si>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</si>
  <si>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</si>
  <si>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</si>
  <si>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</si>
  <si>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</si>
  <si>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</si>
  <si>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</si>
  <si>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</si>
  <si>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</si>
  <si>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</si>
  <si>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</si>
  <si>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</si>
  <si>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</si>
  <si>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</si>
  <si>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</si>
  <si>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</si>
  <si>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</si>
  <si>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</si>
  <si>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</si>
  <si>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</si>
  <si>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</si>
  <si>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</si>
  <si>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</si>
  <si>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</si>
  <si>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</si>
  <si>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</si>
  <si>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</si>
  <si>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</si>
  <si>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</si>
  <si>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</si>
  <si>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</si>
  <si>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</si>
  <si>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</si>
  <si>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</si>
  <si>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</si>
  <si>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</si>
  <si>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</si>
  <si>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</si>
  <si>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</si>
  <si>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</si>
  <si>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</si>
  <si>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</si>
  <si>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</si>
  <si>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</si>
  <si>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</si>
  <si>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</si>
  <si>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</si>
  <si>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</si>
  <si>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</si>
  <si>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</si>
  <si>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</si>
  <si>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</si>
  <si>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</si>
  <si>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</si>
  <si>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</si>
  <si>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</si>
  <si>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</si>
  <si>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</si>
  <si>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</si>
  <si>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</si>
  <si>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</si>
  <si>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</si>
  <si>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</si>
  <si>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</si>
  <si>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</si>
  <si>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</si>
  <si>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</si>
  <si>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</si>
  <si>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</si>
  <si>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</si>
  <si>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</si>
  <si>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</si>
  <si>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</si>
  <si>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</si>
  <si>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</si>
  <si>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</si>
  <si>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</si>
  <si>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</si>
  <si>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</si>
  <si>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</si>
  <si>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</si>
  <si>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</si>
  <si>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</si>
  <si>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</si>
  <si>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</si>
  <si>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</si>
  <si>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</si>
  <si>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</si>
  <si>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</si>
  <si>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</si>
  <si>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</si>
  <si>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</si>
  <si>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</si>
  <si>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</si>
  <si>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</si>
  <si>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</si>
  <si>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</si>
  <si>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</si>
  <si>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</si>
  <si>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</si>
  <si>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</si>
  <si>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</si>
  <si>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</si>
  <si>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</si>
  <si>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</si>
  <si>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</si>
  <si>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</si>
  <si>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</si>
  <si>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</si>
  <si>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</si>
  <si>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</si>
  <si>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</si>
  <si>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</si>
  <si>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</si>
  <si>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</si>
  <si>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</si>
  <si>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</si>
  <si>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</si>
  <si>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</si>
  <si>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</si>
  <si>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</si>
  <si>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</si>
  <si>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</si>
  <si>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</si>
  <si>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</si>
  <si>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</si>
  <si>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</si>
  <si>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</si>
  <si>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</si>
  <si>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</si>
  <si>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</si>
  <si>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</si>
  <si>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</si>
  <si>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</si>
  <si>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</si>
  <si>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</si>
  <si>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</si>
  <si>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</si>
  <si>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</si>
  <si>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</si>
  <si>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</si>
  <si>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</si>
  <si>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</si>
  <si>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</si>
  <si>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</si>
  <si>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</si>
  <si>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</si>
  <si>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</si>
  <si>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</si>
  <si>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</si>
  <si>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</si>
  <si>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</si>
  <si>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</si>
  <si>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</si>
  <si>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</si>
  <si>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</si>
  <si>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</si>
  <si>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</si>
  <si>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</si>
  <si>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</si>
  <si>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</si>
  <si>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</si>
  <si>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</si>
  <si>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</si>
  <si>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</si>
  <si>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</si>
  <si>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</si>
  <si>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</si>
  <si>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</si>
  <si>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</si>
  <si>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</si>
  <si>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</si>
  <si>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</si>
  <si>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</si>
  <si>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</si>
  <si>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</si>
  <si>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</si>
  <si>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</si>
  <si>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</si>
  <si>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</si>
  <si>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</si>
  <si>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</si>
  <si>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</si>
  <si>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</si>
  <si>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</si>
  <si>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</si>
  <si>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</si>
  <si>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</si>
  <si>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</si>
  <si>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</si>
  <si>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</si>
  <si>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</si>
  <si>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</si>
  <si>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</si>
  <si>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</si>
  <si>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</si>
  <si>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</si>
  <si>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</si>
  <si>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</si>
  <si>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</si>
  <si>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</si>
  <si>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</si>
  <si>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</si>
  <si>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</si>
  <si>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</si>
  <si>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</si>
  <si>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</si>
  <si>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</si>
  <si>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</si>
  <si>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</si>
  <si>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</si>
  <si>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</si>
  <si>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</si>
  <si>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</si>
  <si>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</si>
  <si>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</si>
  <si>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</si>
  <si>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</si>
  <si>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</si>
  <si>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</si>
  <si>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</si>
  <si>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</si>
  <si>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</si>
  <si>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</si>
  <si>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</si>
  <si>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</si>
  <si>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</si>
  <si>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</si>
  <si>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</si>
  <si>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</si>
  <si>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</si>
  <si>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</si>
  <si>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</si>
  <si>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</si>
  <si>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</si>
  <si>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</si>
  <si>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</si>
  <si>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</si>
  <si>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</si>
  <si>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</si>
  <si>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</si>
  <si>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</si>
  <si>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</si>
  <si>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</si>
  <si>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</si>
  <si>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</si>
  <si>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</si>
  <si>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</si>
  <si>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</si>
  <si>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</si>
  <si>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</si>
  <si>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</si>
  <si>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</si>
  <si>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</si>
  <si>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</si>
  <si>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</si>
  <si>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</si>
  <si>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</si>
  <si>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</si>
  <si>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</si>
  <si>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</si>
  <si>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</si>
  <si>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</si>
  <si>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</si>
  <si>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</si>
  <si>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</si>
  <si>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</si>
  <si>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</si>
  <si>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</si>
  <si>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</si>
  <si>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</si>
  <si>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</si>
  <si>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</si>
  <si>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</si>
  <si>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</si>
  <si>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</si>
  <si>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</si>
  <si>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</si>
  <si>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</si>
  <si>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</si>
  <si>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</si>
  <si>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</si>
  <si>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</si>
  <si>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</si>
  <si>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</si>
  <si>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</si>
  <si>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</si>
  <si>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</si>
  <si>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</si>
  <si>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</si>
  <si>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</si>
  <si>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</si>
  <si>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</si>
  <si>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</si>
  <si>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</si>
  <si>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</si>
  <si>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</si>
  <si>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</si>
  <si>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</si>
  <si>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</si>
  <si>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</si>
  <si>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</si>
  <si>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</si>
  <si>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</si>
  <si>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</si>
  <si>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</si>
  <si>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</si>
  <si>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</si>
  <si>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</si>
  <si>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</si>
  <si>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</si>
  <si>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</si>
  <si>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</si>
  <si>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</si>
  <si>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</si>
  <si>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</si>
  <si>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</si>
  <si>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</si>
  <si>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</si>
  <si>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</si>
  <si>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</si>
  <si>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</si>
  <si>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</si>
  <si>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</si>
  <si>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</si>
  <si>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</si>
  <si>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</si>
  <si>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</si>
  <si>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</si>
  <si>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</si>
  <si>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</si>
  <si>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</si>
  <si>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</si>
  <si>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</si>
  <si>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</si>
  <si>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</si>
  <si>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</si>
  <si>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</si>
  <si>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</si>
  <si>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</si>
  <si>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</si>
  <si>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</si>
  <si>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</si>
  <si>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</si>
  <si>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</si>
  <si>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</si>
  <si>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</si>
  <si>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</si>
  <si>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</si>
  <si>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</si>
  <si>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</si>
  <si>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</si>
  <si>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</si>
  <si>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</si>
  <si>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</si>
  <si>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</si>
  <si>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</si>
  <si>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</si>
  <si>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</si>
  <si>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</si>
  <si>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</si>
  <si>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</si>
  <si>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</si>
  <si>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</si>
  <si>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</si>
  <si>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</si>
  <si>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</si>
  <si>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</si>
  <si>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</si>
  <si>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</si>
  <si>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</si>
  <si>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</si>
  <si>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</si>
  <si>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</si>
  <si>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</si>
  <si>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</si>
  <si>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</si>
  <si>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</si>
  <si>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</si>
  <si>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</si>
  <si>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</si>
  <si>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</si>
  <si>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</si>
  <si>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</si>
  <si>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</si>
  <si>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</si>
  <si>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</si>
  <si>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</si>
  <si>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</si>
  <si>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</si>
  <si>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</si>
  <si>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</si>
  <si>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</si>
  <si>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</si>
  <si>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</si>
  <si>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</si>
  <si>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</si>
  <si>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</si>
  <si>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</si>
  <si>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</si>
  <si>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</si>
  <si>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</si>
  <si>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</si>
  <si>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</si>
  <si>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</si>
  <si>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</si>
  <si>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</si>
  <si>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</si>
  <si>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</si>
  <si>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</si>
  <si>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</si>
  <si>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</si>
  <si>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</si>
  <si>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</si>
  <si>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</si>
  <si>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</si>
  <si>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</si>
  <si>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</si>
  <si>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</si>
  <si>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</si>
  <si>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</si>
  <si>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</si>
  <si>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</si>
  <si>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</si>
  <si>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</si>
  <si>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</si>
  <si>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</si>
  <si>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</si>
  <si>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</si>
  <si>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</si>
  <si>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</si>
  <si>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</si>
  <si>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</si>
  <si>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</si>
  <si>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</si>
  <si>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</si>
  <si>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</si>
  <si>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</si>
  <si>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</si>
  <si>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</si>
  <si>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</si>
  <si>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</si>
  <si>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</si>
  <si>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</si>
  <si>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</si>
  <si>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</si>
  <si>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</si>
  <si>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</si>
  <si>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</si>
  <si>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</si>
  <si>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</si>
  <si>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</si>
  <si>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</si>
  <si>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</si>
  <si>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</si>
  <si>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</si>
  <si>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</si>
  <si>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</si>
  <si>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</si>
  <si>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</si>
  <si>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</si>
  <si>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</si>
  <si>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</si>
  <si>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</si>
  <si>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</si>
  <si>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</si>
  <si>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</si>
  <si>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</si>
  <si>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</si>
  <si>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</si>
  <si>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</si>
  <si>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</si>
  <si>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</si>
  <si>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</si>
  <si>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</si>
  <si>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</si>
  <si>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</si>
  <si>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</si>
  <si>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</si>
  <si>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</si>
  <si>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</si>
  <si>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</si>
  <si>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</si>
  <si>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</si>
  <si>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</si>
  <si>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</si>
  <si>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</si>
  <si>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</si>
  <si>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</si>
  <si>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</si>
  <si>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</si>
  <si>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</si>
  <si>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</si>
  <si>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</si>
  <si>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</si>
  <si>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</si>
  <si>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</si>
  <si>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</si>
  <si>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</si>
  <si>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</si>
  <si>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</si>
  <si>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</si>
  <si>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</si>
  <si>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</si>
  <si>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</si>
  <si>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</si>
  <si>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</si>
  <si>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</si>
  <si>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</si>
  <si>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</si>
  <si>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</si>
  <si>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</si>
  <si>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</si>
  <si>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</si>
  <si>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</si>
  <si>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</si>
  <si>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</si>
  <si>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</si>
  <si>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</si>
  <si>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</si>
  <si>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</si>
  <si>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</si>
  <si>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</si>
  <si>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</si>
  <si>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</si>
  <si>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</si>
  <si>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</si>
  <si>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</si>
  <si>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</si>
  <si>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</si>
  <si>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</si>
  <si>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</si>
  <si>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</si>
  <si>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</si>
  <si>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</si>
  <si>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</si>
  <si>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</si>
  <si>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</si>
  <si>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</si>
  <si>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</si>
  <si>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</si>
  <si>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</si>
  <si>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</si>
  <si>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</si>
  <si>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</si>
  <si>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</si>
  <si>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</si>
  <si>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</si>
  <si>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</si>
  <si>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</si>
  <si>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</si>
  <si>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</si>
  <si>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</si>
  <si>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</si>
  <si>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</si>
  <si>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</si>
  <si>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</si>
  <si>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</si>
  <si>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</si>
  <si>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</si>
  <si>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</si>
  <si>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</si>
  <si>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</si>
  <si>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</si>
  <si>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</si>
  <si>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</si>
  <si>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</si>
  <si>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</si>
  <si>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</si>
  <si>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</si>
  <si>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</si>
  <si>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</si>
  <si>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</si>
  <si>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</si>
  <si>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</si>
  <si>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</si>
  <si>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</si>
  <si>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</si>
  <si>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</si>
  <si>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</si>
  <si>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</si>
  <si>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</si>
  <si>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</si>
  <si>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</si>
  <si>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</si>
  <si>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</si>
  <si>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</si>
  <si>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</si>
  <si>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</si>
  <si>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</si>
  <si>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</si>
  <si>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</si>
  <si>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</si>
  <si>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</si>
  <si>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</si>
  <si>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</si>
  <si>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</si>
  <si>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</si>
  <si>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</si>
  <si>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</si>
  <si>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</si>
  <si>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</si>
  <si>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</si>
  <si>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</si>
  <si>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</si>
  <si>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</si>
  <si>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</si>
  <si>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</si>
  <si>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</si>
  <si>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</si>
  <si>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</si>
  <si>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</si>
  <si>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</si>
  <si>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</si>
  <si>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</si>
  <si>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</si>
  <si>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</si>
  <si>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</si>
  <si>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</si>
  <si>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</si>
  <si>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</si>
  <si>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</si>
  <si>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</si>
  <si>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</si>
  <si>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</si>
  <si>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</si>
  <si>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</si>
  <si>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</si>
  <si>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</si>
  <si>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</si>
  <si>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</si>
  <si>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</si>
  <si>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</si>
  <si>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</si>
  <si>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</si>
  <si>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</si>
  <si>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</si>
  <si>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</si>
  <si>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</si>
  <si>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</si>
  <si>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</si>
  <si>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</si>
  <si>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</si>
  <si>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</si>
  <si>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</si>
  <si>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</si>
  <si>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</si>
  <si>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</si>
  <si>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</si>
  <si>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</si>
  <si>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</si>
  <si>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</si>
  <si>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</si>
  <si>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</si>
  <si>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</si>
  <si>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</si>
  <si>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</si>
  <si>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</si>
  <si>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</si>
  <si>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</si>
  <si>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</si>
  <si>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</si>
  <si>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</si>
  <si>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</si>
  <si>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</si>
  <si>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</si>
  <si>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</si>
  <si>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</si>
  <si>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</si>
  <si>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</si>
  <si>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</si>
  <si>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</si>
  <si>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</si>
  <si>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</si>
  <si>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</si>
  <si>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</si>
  <si>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</si>
  <si>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</si>
  <si>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</si>
  <si>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</si>
  <si>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</si>
  <si>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</si>
  <si>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</si>
  <si>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</si>
  <si>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</si>
  <si>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</si>
  <si>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</si>
  <si>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</si>
  <si>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</si>
  <si>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</si>
  <si>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</si>
  <si>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</si>
  <si>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</si>
  <si>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</si>
  <si>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</si>
  <si>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</si>
  <si>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</si>
  <si>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</si>
  <si>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</si>
  <si>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</si>
  <si>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</si>
  <si>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</si>
  <si>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</si>
  <si>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</si>
  <si>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</si>
  <si>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</si>
  <si>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</si>
  <si>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</si>
  <si>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</si>
  <si>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</si>
  <si>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</si>
  <si>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</si>
  <si>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</si>
  <si>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</si>
  <si>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</si>
  <si>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</si>
  <si>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</si>
  <si>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</si>
  <si>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</si>
  <si>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</si>
  <si>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</si>
  <si>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</si>
  <si>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</si>
  <si>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</si>
  <si>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</si>
  <si>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</si>
  <si>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</si>
  <si>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</si>
  <si>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</si>
  <si>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</si>
  <si>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</si>
  <si>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</si>
  <si>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</si>
  <si>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</si>
  <si>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</si>
  <si>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</si>
  <si>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</si>
  <si>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</si>
  <si>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</si>
  <si>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</si>
  <si>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</si>
  <si>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</si>
  <si>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</si>
  <si>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</si>
  <si>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</si>
  <si>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</si>
  <si>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</si>
  <si>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</si>
  <si>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</si>
  <si>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</si>
  <si>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</si>
  <si>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</si>
  <si>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</si>
  <si>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</si>
  <si>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</si>
  <si>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</si>
  <si>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</si>
  <si>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</si>
  <si>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</si>
  <si>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</si>
  <si>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</si>
  <si>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</si>
  <si>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</si>
  <si>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</si>
  <si>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</si>
  <si>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</si>
  <si>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</si>
  <si>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</si>
  <si>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</si>
  <si>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</si>
  <si>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</si>
  <si>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</si>
  <si>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</si>
  <si>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</si>
  <si>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</si>
  <si>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</si>
  <si>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</si>
  <si>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</si>
  <si>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</si>
  <si>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</si>
  <si>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</si>
  <si>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</si>
  <si>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</si>
  <si>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</si>
  <si>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</si>
  <si>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</si>
  <si>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</si>
  <si>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</si>
  <si>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</si>
  <si>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</si>
  <si>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</si>
  <si>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</si>
  <si>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</si>
  <si>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</si>
  <si>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</si>
  <si>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</si>
  <si>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</si>
  <si>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</si>
  <si>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</si>
  <si>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</si>
  <si>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</si>
  <si>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</si>
  <si>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</si>
  <si>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</si>
  <si>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</si>
  <si>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</si>
  <si>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</si>
  <si>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</si>
  <si>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</si>
  <si>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</si>
  <si>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</si>
  <si>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</si>
  <si>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</si>
  <si>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</si>
  <si>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</si>
  <si>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</si>
  <si>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</si>
  <si>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</si>
  <si>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</si>
  <si>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</si>
  <si>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</si>
  <si>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</si>
  <si>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</si>
  <si>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</si>
  <si>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</si>
  <si>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</si>
  <si>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</si>
  <si>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</si>
  <si>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</si>
  <si>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</si>
  <si>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</si>
  <si>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</si>
  <si>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</si>
  <si>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</si>
  <si>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</si>
  <si>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</si>
  <si>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</si>
  <si>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</si>
  <si>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</si>
  <si>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</si>
  <si>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</si>
  <si>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</si>
  <si>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</si>
  <si>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</si>
  <si>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</si>
  <si>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</si>
  <si>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</si>
  <si>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</si>
  <si>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</si>
  <si>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</si>
  <si>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</si>
  <si>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</si>
  <si>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</si>
  <si>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</si>
  <si>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</si>
  <si>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</si>
  <si>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</si>
  <si>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</si>
  <si>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</si>
  <si>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</si>
  <si>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</si>
  <si>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</si>
  <si>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</si>
  <si>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</si>
  <si>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</si>
  <si>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</si>
  <si>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</si>
  <si>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</si>
  <si>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</si>
  <si>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</si>
  <si>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</si>
  <si>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</si>
  <si>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</si>
  <si>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</si>
  <si>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</si>
  <si>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</si>
  <si>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</si>
  <si>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</si>
  <si>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</si>
  <si>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</si>
  <si>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</si>
  <si>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</si>
  <si>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</si>
  <si>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</si>
  <si>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</si>
  <si>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</si>
  <si>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</si>
  <si>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</si>
  <si>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</si>
  <si>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</si>
  <si>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</si>
  <si>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</si>
  <si>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</si>
  <si>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</si>
  <si>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</si>
  <si>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</si>
  <si>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</si>
  <si>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</si>
  <si>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</si>
  <si>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</si>
  <si>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</si>
  <si>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</si>
  <si>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</si>
  <si>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</si>
  <si>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</si>
  <si>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</si>
  <si>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</si>
  <si>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</si>
  <si>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</si>
  <si>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</si>
  <si>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</si>
  <si>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</si>
  <si>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</si>
  <si>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</si>
  <si>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</si>
  <si>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</si>
  <si>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</si>
  <si>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</si>
  <si>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</si>
  <si>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</si>
  <si>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</si>
  <si>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</si>
  <si>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</si>
  <si>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</si>
  <si>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</si>
  <si>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</si>
  <si>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</si>
  <si>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</si>
  <si>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</si>
  <si>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</si>
  <si>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</si>
  <si>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</si>
  <si>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</si>
  <si>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</si>
  <si>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</si>
  <si>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</si>
  <si>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</si>
  <si>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</si>
  <si>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</si>
  <si>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</si>
  <si>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</si>
  <si>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</si>
  <si>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</si>
  <si>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</si>
  <si>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</si>
  <si>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</si>
  <si>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</si>
  <si>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</si>
  <si>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</si>
  <si>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</si>
  <si>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</si>
  <si>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</si>
  <si>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</si>
  <si>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</si>
  <si>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</si>
  <si>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</si>
  <si>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</si>
  <si>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</si>
  <si>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</si>
  <si>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</si>
  <si>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</si>
  <si>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</si>
  <si>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</si>
  <si>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</si>
  <si>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</si>
  <si>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</si>
  <si>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</si>
  <si>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</si>
  <si>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</si>
  <si>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</si>
  <si>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</si>
  <si>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</si>
  <si>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</si>
  <si>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</si>
  <si>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</si>
  <si>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</si>
  <si>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</si>
  <si>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</si>
  <si>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</si>
  <si>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</si>
  <si>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</si>
  <si>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</si>
  <si>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</si>
  <si>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</si>
  <si>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</si>
  <si>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</si>
  <si>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</si>
  <si>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</si>
  <si>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</si>
  <si>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</si>
  <si>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</si>
  <si>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</si>
  <si>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</si>
  <si>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</si>
  <si>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</si>
  <si>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</si>
  <si>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</si>
  <si>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</si>
  <si>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</si>
  <si>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</si>
  <si>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</si>
  <si>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</si>
  <si>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</si>
  <si>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</si>
  <si>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</si>
  <si>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</si>
  <si>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</si>
  <si>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</si>
  <si>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</si>
  <si>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</si>
  <si>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</si>
  <si>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</si>
  <si>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</si>
  <si>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</si>
  <si>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</si>
  <si>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</si>
  <si>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</si>
  <si>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</si>
  <si>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</si>
  <si>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</si>
  <si>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</si>
  <si>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</si>
  <si>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</si>
  <si>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</si>
  <si>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</si>
  <si>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</si>
  <si>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</si>
  <si>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</si>
  <si>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</si>
  <si>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</si>
  <si>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</si>
  <si>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</si>
  <si>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</si>
  <si>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</si>
  <si>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</si>
  <si>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</si>
  <si>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</si>
  <si>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</si>
  <si>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</si>
  <si>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</si>
  <si>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</si>
  <si>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</si>
  <si>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</si>
  <si>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</si>
  <si>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</si>
  <si>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</si>
  <si>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</si>
  <si>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</si>
  <si>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</si>
  <si>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</si>
  <si>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</si>
  <si>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</si>
  <si>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</si>
  <si>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</si>
  <si>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</si>
  <si>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</si>
  <si>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</si>
  <si>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</si>
  <si>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</si>
  <si>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</si>
  <si>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</si>
  <si>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</si>
  <si>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</si>
  <si>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</si>
  <si>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</si>
  <si>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</si>
  <si>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</si>
  <si>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</si>
  <si>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</si>
  <si>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</si>
  <si>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</si>
  <si>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</si>
  <si>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</si>
  <si>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</si>
  <si>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</si>
  <si>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</si>
  <si>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</si>
  <si>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</si>
  <si>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</si>
  <si>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</si>
  <si>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</si>
  <si>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</si>
  <si>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</si>
  <si>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</si>
  <si>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</si>
  <si>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</si>
  <si>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</si>
  <si>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</si>
  <si>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</si>
  <si>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</si>
  <si>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</si>
  <si>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</si>
  <si>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</si>
  <si>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</si>
  <si>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</si>
  <si>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</si>
  <si>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</si>
  <si>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</si>
  <si>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</si>
  <si>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</si>
  <si>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</si>
  <si>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</si>
  <si>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</si>
  <si>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</si>
  <si>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</si>
  <si>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</si>
  <si>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</si>
  <si>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</si>
  <si>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</si>
  <si>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</si>
  <si>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</si>
  <si>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</si>
  <si>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</si>
  <si>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</si>
  <si>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</si>
  <si>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</si>
  <si>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</si>
  <si>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</si>
  <si>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</si>
  <si>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</si>
  <si>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</si>
  <si>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</si>
  <si>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</si>
  <si>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</si>
  <si>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</si>
  <si>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</si>
  <si>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</si>
  <si>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</si>
  <si>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</si>
  <si>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</si>
  <si>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</si>
  <si>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</si>
  <si>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</si>
  <si>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</si>
  <si>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</si>
  <si>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</si>
  <si>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</si>
  <si>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</si>
  <si>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</si>
  <si>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</si>
  <si>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</si>
  <si>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</si>
  <si>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</si>
  <si>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</si>
  <si>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</si>
  <si>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</si>
  <si>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</si>
  <si>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</si>
  <si>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</si>
  <si>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</si>
  <si>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</si>
  <si>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</si>
  <si>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</si>
  <si>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</si>
  <si>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</si>
  <si>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</si>
  <si>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</si>
  <si>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</si>
  <si>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</si>
  <si>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</si>
  <si>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</si>
  <si>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</si>
  <si>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</si>
  <si>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</si>
  <si>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</si>
  <si>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</si>
  <si>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</si>
  <si>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</si>
  <si>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</si>
  <si>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</si>
  <si>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</si>
  <si>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</si>
  <si>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</si>
  <si>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</si>
  <si>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</si>
  <si>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</si>
  <si>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</si>
  <si>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</si>
  <si>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</si>
  <si>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</si>
  <si>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</si>
  <si>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</si>
  <si>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</si>
  <si>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</si>
  <si>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</si>
  <si>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</si>
  <si>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</si>
  <si>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</si>
  <si>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</si>
  <si>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</si>
  <si>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</si>
  <si>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</si>
  <si>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</si>
  <si>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</si>
  <si>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</si>
  <si>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</si>
  <si>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</si>
  <si>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</si>
  <si>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</si>
  <si>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</si>
  <si>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</si>
  <si>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</si>
  <si>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</si>
  <si>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</si>
  <si>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</si>
  <si>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</si>
  <si>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</si>
  <si>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</si>
  <si>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</si>
  <si>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</si>
  <si>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</si>
  <si>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</si>
  <si>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</si>
  <si>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</si>
  <si>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</si>
  <si>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</si>
  <si>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</si>
  <si>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</si>
  <si>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</si>
  <si>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</si>
  <si>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</si>
  <si>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</si>
  <si>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</si>
  <si>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</si>
  <si>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</si>
  <si>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</si>
  <si>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</si>
  <si>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</si>
  <si>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</si>
  <si>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</si>
  <si>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</si>
  <si>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</si>
  <si>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</si>
  <si>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</si>
  <si>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</si>
  <si>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</si>
  <si>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</si>
  <si>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</si>
  <si>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</si>
  <si>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</si>
  <si>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</si>
  <si>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</si>
  <si>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</si>
  <si>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</si>
  <si>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</si>
  <si>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</si>
  <si>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</si>
  <si>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</si>
  <si>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</si>
  <si>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</si>
  <si>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</si>
  <si>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</si>
  <si>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</si>
  <si>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</si>
  <si>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</si>
  <si>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</si>
  <si>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</si>
  <si>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</si>
  <si>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</si>
  <si>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</si>
  <si>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</si>
  <si>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</si>
  <si>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</si>
  <si>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</si>
  <si>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</si>
  <si>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</si>
  <si>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</si>
  <si>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</si>
  <si>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</si>
  <si>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</si>
  <si>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</si>
  <si>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</si>
  <si>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</si>
  <si>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</si>
  <si>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</si>
  <si>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</si>
  <si>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</si>
  <si>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</si>
  <si>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</si>
  <si>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</si>
  <si>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</si>
  <si>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</si>
  <si>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</si>
  <si>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</si>
  <si>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</si>
  <si>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</si>
  <si>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</si>
  <si>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</si>
  <si>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</si>
  <si>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</si>
  <si>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</si>
  <si>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</si>
  <si>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</si>
  <si>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</si>
  <si>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</si>
  <si>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</si>
  <si>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</si>
  <si>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</si>
  <si>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</si>
  <si>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</si>
  <si>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</si>
  <si>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</si>
  <si>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</si>
  <si>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</si>
  <si>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</si>
  <si>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</si>
  <si>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</si>
  <si>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</si>
  <si>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</si>
  <si>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</si>
  <si>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</si>
  <si>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</si>
  <si>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</si>
  <si>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</si>
  <si>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</si>
  <si>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</si>
  <si>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</si>
  <si>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</si>
  <si>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</si>
  <si>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</si>
  <si>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</si>
  <si>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</si>
  <si>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</si>
  <si>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</si>
  <si>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</si>
  <si>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</si>
  <si>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</si>
  <si>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</si>
  <si>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</si>
  <si>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</si>
  <si>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</si>
  <si>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</si>
  <si>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</si>
  <si>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</si>
  <si>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</si>
  <si>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</si>
  <si>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</si>
  <si>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</si>
  <si>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</si>
  <si>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</si>
  <si>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</si>
  <si>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</si>
  <si>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</si>
  <si>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</si>
  <si>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</si>
  <si>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</si>
  <si>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</si>
  <si>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</si>
  <si>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</si>
  <si>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</si>
  <si>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</si>
  <si>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</si>
  <si>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</si>
  <si>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</si>
  <si>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</si>
  <si>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</si>
  <si>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</si>
  <si>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</si>
  <si>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</si>
  <si>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</si>
  <si>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</si>
  <si>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</si>
  <si>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</si>
  <si>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</si>
  <si>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</si>
  <si>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</si>
  <si>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</si>
  <si>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</si>
  <si>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</si>
  <si>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</si>
  <si>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</si>
  <si>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</si>
  <si>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</si>
  <si>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</si>
  <si>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</si>
  <si>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</si>
  <si>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</si>
  <si>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</si>
  <si>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</si>
  <si>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</si>
  <si>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</si>
  <si>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</si>
  <si>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</si>
  <si>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</si>
  <si>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</si>
  <si>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</si>
  <si>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</si>
  <si>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</si>
  <si>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</si>
  <si>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</si>
  <si>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</si>
  <si>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</si>
  <si>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</si>
  <si>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</si>
  <si>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</si>
  <si>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</si>
  <si>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</si>
  <si>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</si>
  <si>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</si>
  <si>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</si>
  <si>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</si>
  <si>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</si>
  <si>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</si>
  <si>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</si>
  <si>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</si>
  <si>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</si>
  <si>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</si>
  <si>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</si>
  <si>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</si>
  <si>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</si>
  <si>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</si>
  <si>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</si>
  <si>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</si>
  <si>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</si>
  <si>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</si>
  <si>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</si>
  <si>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</si>
  <si>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</si>
  <si>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</si>
  <si>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</si>
  <si>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</si>
  <si>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</si>
  <si>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</si>
  <si>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</si>
  <si>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</si>
  <si>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</si>
  <si>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</si>
  <si>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</si>
  <si>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</si>
  <si>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</si>
  <si>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</si>
  <si>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</si>
  <si>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</si>
  <si>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</si>
  <si>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</si>
  <si>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</si>
  <si>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</si>
  <si>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</si>
  <si>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</si>
  <si>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</si>
  <si>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</si>
  <si>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</si>
  <si>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</si>
  <si>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</si>
  <si>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</si>
  <si>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</si>
  <si>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</si>
  <si>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</si>
  <si>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</si>
  <si>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</si>
  <si>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</si>
  <si>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</si>
  <si>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</si>
  <si>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</si>
  <si>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</si>
  <si>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</si>
  <si>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</si>
  <si>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</si>
  <si>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</si>
  <si>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</si>
  <si>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</si>
  <si>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</si>
  <si>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</si>
  <si>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</si>
  <si>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</si>
  <si>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</si>
  <si>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</si>
  <si>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</si>
  <si>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</si>
  <si>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</si>
  <si>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</si>
  <si>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</si>
  <si>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</si>
  <si>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</si>
  <si>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</si>
  <si>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</si>
  <si>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</si>
  <si>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</si>
  <si>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</si>
  <si>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</si>
  <si>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</si>
  <si>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</si>
  <si>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</si>
  <si>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</si>
  <si>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</si>
  <si>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</si>
  <si>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</si>
  <si>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</si>
  <si>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</si>
  <si>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</si>
  <si>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</si>
  <si>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</si>
  <si>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</si>
  <si>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</si>
  <si>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</si>
  <si>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</si>
  <si>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</si>
  <si>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</si>
  <si>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</si>
  <si>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</si>
  <si>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</si>
  <si>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</si>
  <si>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</si>
  <si>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</si>
  <si>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</si>
  <si>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</si>
  <si>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</si>
  <si>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</si>
  <si>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</si>
  <si>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</si>
  <si>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</si>
  <si>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</si>
  <si>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</si>
  <si>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</si>
  <si>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</si>
  <si>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</si>
  <si>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</si>
  <si>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</si>
  <si>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</si>
  <si>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</si>
  <si>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</si>
  <si>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</si>
  <si>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</si>
  <si>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</si>
  <si>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</si>
  <si>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</si>
  <si>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</si>
  <si>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</si>
  <si>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</si>
  <si>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</si>
  <si>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</si>
  <si>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</si>
  <si>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</si>
  <si>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</si>
  <si>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</si>
  <si>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</si>
  <si>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</si>
  <si>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</si>
  <si>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</si>
  <si>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</si>
  <si>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</si>
  <si>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</si>
  <si>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</si>
  <si>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</si>
  <si>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</si>
  <si>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</si>
  <si>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</si>
  <si>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</si>
  <si>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</si>
  <si>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</si>
  <si>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</si>
  <si>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</si>
  <si>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</si>
  <si>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</si>
  <si>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</si>
  <si>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</si>
  <si>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</si>
  <si>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</si>
  <si>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</si>
  <si>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</si>
  <si>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</si>
  <si>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</si>
  <si>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</si>
  <si>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</si>
  <si>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</si>
  <si>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</si>
  <si>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</si>
  <si>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</si>
  <si>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</si>
  <si>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</si>
  <si>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</si>
  <si>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</si>
  <si>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</si>
  <si>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</si>
  <si>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</si>
  <si>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</si>
  <si>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</si>
  <si>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</si>
  <si>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</si>
  <si>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</si>
  <si>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</si>
  <si>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</si>
  <si>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</si>
  <si>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</si>
  <si>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</si>
  <si>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</si>
  <si>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</si>
  <si>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</si>
  <si>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</si>
  <si>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</si>
  <si>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</si>
  <si>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</si>
  <si>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</si>
  <si>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</si>
  <si>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</si>
  <si>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</si>
  <si>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</si>
  <si>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</si>
  <si>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</si>
  <si>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</si>
  <si>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</si>
  <si>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</si>
  <si>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</si>
  <si>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</si>
  <si>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</si>
  <si>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</si>
  <si>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</si>
  <si>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</si>
  <si>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</si>
  <si>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</si>
  <si>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</si>
  <si>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</si>
  <si>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</si>
  <si>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</si>
  <si>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</si>
  <si>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</si>
  <si>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</si>
  <si>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</si>
  <si>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</si>
  <si>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</si>
  <si>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</si>
  <si>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</si>
  <si>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</si>
  <si>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</si>
  <si>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</si>
  <si>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</si>
  <si>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</si>
  <si>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</si>
  <si>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</si>
  <si>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</si>
  <si>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</si>
  <si>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</si>
  <si>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</si>
  <si>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</si>
  <si>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</si>
  <si>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</si>
  <si>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</si>
  <si>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</si>
  <si>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</si>
  <si>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</si>
  <si>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</si>
  <si>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</si>
  <si>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</si>
  <si>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</si>
  <si>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</si>
  <si>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</si>
  <si>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</si>
  <si>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</si>
  <si>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</si>
  <si>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</si>
  <si>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</si>
  <si>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</si>
  <si>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</si>
  <si>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</si>
  <si>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</si>
  <si>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</si>
  <si>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</si>
  <si>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</si>
  <si>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</si>
  <si>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</si>
  <si>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</si>
  <si>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</si>
  <si>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</si>
  <si>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</si>
  <si>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</si>
  <si>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</si>
  <si>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</si>
  <si>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</si>
  <si>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</si>
  <si>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</si>
  <si>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</si>
  <si>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</si>
  <si>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</si>
  <si>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</si>
  <si>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</si>
  <si>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</si>
  <si>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</si>
  <si>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</si>
  <si>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</si>
  <si>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</si>
  <si>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</si>
  <si>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</si>
  <si>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</si>
  <si>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</si>
  <si>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</si>
  <si>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</si>
  <si>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</si>
  <si>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</si>
  <si>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</si>
  <si>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</si>
  <si>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</si>
  <si>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</si>
  <si>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</si>
  <si>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</si>
  <si>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</si>
  <si>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</si>
  <si>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</si>
  <si>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</si>
  <si>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</si>
  <si>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</si>
  <si>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</si>
  <si>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</si>
  <si>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</si>
  <si>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</si>
  <si>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</si>
  <si>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</si>
  <si>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</si>
  <si>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</si>
  <si>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</si>
  <si>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</si>
  <si>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</si>
  <si>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</si>
  <si>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</si>
  <si>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</si>
  <si>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</si>
  <si>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</si>
  <si>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</si>
  <si>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</si>
  <si>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</si>
  <si>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</si>
  <si>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</si>
  <si>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</si>
  <si>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</si>
  <si>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</si>
  <si>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</si>
  <si>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</si>
  <si>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</si>
  <si>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</si>
  <si>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</si>
  <si>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</si>
  <si>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</si>
  <si>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</si>
  <si>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</si>
  <si>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</si>
  <si>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</si>
  <si>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</si>
  <si>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</si>
  <si>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</si>
  <si>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</si>
  <si>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</si>
  <si>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</si>
  <si>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</si>
  <si>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</si>
  <si>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</si>
  <si>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</si>
  <si>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</si>
  <si>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</si>
  <si>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</si>
  <si>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</si>
  <si>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</si>
  <si>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</si>
  <si>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</si>
  <si>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</si>
  <si>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</si>
  <si>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</si>
  <si>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</si>
  <si>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</si>
  <si>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</si>
  <si>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</si>
  <si>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</si>
  <si>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</si>
  <si>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</si>
  <si>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</si>
  <si>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</si>
  <si>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</si>
  <si>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</si>
  <si>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</si>
  <si>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</si>
  <si>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</si>
  <si>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</si>
  <si>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</si>
  <si>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</si>
  <si>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</si>
  <si>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</si>
  <si>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</si>
  <si>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</si>
  <si>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</si>
  <si>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</si>
  <si>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</si>
  <si>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</si>
  <si>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</si>
  <si>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</si>
  <si>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</si>
  <si>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</si>
  <si>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</si>
  <si>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</si>
  <si>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</si>
  <si>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</si>
  <si>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</si>
  <si>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</si>
  <si>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</si>
  <si>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</si>
  <si>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</si>
  <si>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</si>
  <si>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</si>
  <si>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</si>
  <si>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</si>
  <si>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</si>
  <si>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</si>
  <si>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</si>
  <si>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</si>
  <si>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</si>
  <si>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</si>
  <si>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</si>
  <si>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</si>
  <si>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</si>
  <si>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</si>
  <si>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</si>
  <si>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</si>
  <si>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</si>
  <si>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</si>
  <si>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</si>
  <si>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</si>
  <si>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</si>
  <si>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</si>
  <si>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</si>
  <si>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</si>
  <si>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</si>
  <si>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</si>
  <si>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</si>
  <si>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</si>
  <si>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</si>
  <si>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</si>
  <si>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</si>
  <si>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</si>
  <si>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</si>
  <si>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</si>
  <si>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</si>
  <si>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</si>
  <si>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</si>
  <si>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</si>
  <si>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</si>
  <si>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</si>
  <si>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</si>
  <si>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</si>
  <si>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</si>
  <si>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</si>
  <si>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</si>
  <si>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</si>
  <si>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</si>
  <si>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</si>
  <si>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</si>
  <si>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</si>
  <si>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</si>
  <si>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</si>
  <si>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</si>
  <si>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</si>
  <si>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</si>
  <si>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</si>
  <si>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</si>
  <si>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</si>
  <si>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</si>
  <si>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</si>
  <si>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</si>
  <si>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</si>
  <si>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</si>
  <si>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</si>
  <si>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</si>
  <si>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</si>
  <si>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</si>
  <si>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</si>
  <si>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</si>
  <si>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</si>
  <si>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</si>
  <si>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</si>
  <si>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</si>
  <si>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</si>
  <si>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</si>
  <si>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</si>
  <si>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</si>
  <si>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</si>
  <si>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</si>
  <si>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</si>
  <si>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</si>
  <si>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</si>
  <si>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</si>
  <si>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</si>
  <si>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</si>
  <si>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</si>
  <si>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</si>
  <si>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</si>
  <si>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</si>
  <si>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</si>
  <si>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</si>
  <si>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</si>
  <si>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</si>
  <si>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</si>
  <si>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</si>
  <si>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</si>
  <si>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</si>
  <si>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</si>
  <si>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</si>
  <si>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</si>
  <si>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</si>
  <si>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</si>
  <si>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</si>
  <si>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</si>
  <si>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</si>
  <si>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</si>
  <si>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</si>
  <si>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</si>
  <si>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</si>
  <si>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</si>
  <si>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</si>
  <si>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</si>
  <si>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</si>
  <si>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</si>
  <si>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</si>
  <si>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</si>
  <si>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</si>
  <si>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</si>
  <si>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</si>
  <si>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</si>
  <si>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</si>
  <si>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</si>
  <si>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</si>
  <si>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</si>
  <si>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</si>
  <si>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</si>
  <si>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</si>
  <si>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</si>
  <si>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</si>
  <si>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</si>
  <si>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</si>
  <si>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</si>
  <si>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</si>
  <si>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</si>
  <si>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</si>
  <si>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</si>
  <si>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</si>
  <si>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</si>
  <si>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</si>
  <si>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</si>
  <si>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</si>
  <si>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</si>
  <si>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</si>
  <si>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</si>
  <si>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</si>
  <si>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</si>
  <si>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</si>
  <si>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</si>
  <si>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</si>
  <si>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</si>
  <si>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</si>
  <si>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</si>
  <si>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</si>
  <si>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</si>
  <si>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</si>
  <si>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</si>
  <si>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</si>
  <si>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</si>
  <si>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</si>
  <si>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</si>
  <si>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</si>
  <si>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</si>
  <si>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</si>
  <si>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</si>
  <si>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</si>
  <si>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</si>
  <si>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</si>
  <si>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</si>
  <si>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</si>
  <si>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</si>
  <si>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</si>
  <si>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</si>
  <si>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</si>
  <si>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</si>
  <si>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</si>
  <si>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</si>
  <si>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</si>
  <si>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</si>
  <si>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</si>
  <si>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</si>
  <si>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</si>
  <si>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</si>
  <si>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</si>
  <si>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</si>
  <si>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</si>
  <si>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</si>
  <si>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</si>
  <si>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</si>
  <si>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</si>
  <si>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</si>
  <si>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</si>
  <si>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</si>
  <si>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</si>
  <si>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</si>
  <si>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</si>
  <si>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</si>
  <si>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</si>
  <si>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</si>
  <si>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</si>
  <si>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</si>
  <si>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</si>
  <si>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</si>
  <si>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</si>
  <si>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</si>
  <si>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</si>
  <si>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</si>
  <si>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</si>
  <si>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</si>
  <si>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</si>
  <si>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</si>
  <si>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</si>
  <si>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</si>
  <si>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</si>
  <si>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</si>
  <si>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</si>
  <si>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</si>
  <si>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</si>
  <si>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</si>
  <si>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</si>
  <si>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</si>
  <si>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</si>
  <si>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</si>
  <si>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</si>
  <si>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</si>
  <si>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</si>
  <si>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</si>
  <si>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</si>
  <si>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</si>
  <si>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</si>
  <si>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</si>
  <si>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</si>
  <si>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</si>
  <si>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</si>
  <si>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</si>
  <si>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</si>
  <si>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</si>
  <si>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</si>
  <si>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</si>
  <si>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</si>
  <si>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</si>
  <si>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</si>
  <si>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</si>
  <si>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</si>
  <si>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</si>
  <si>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</si>
  <si>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</si>
  <si>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</si>
  <si>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</si>
  <si>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</si>
  <si>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</si>
  <si>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</si>
  <si>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</si>
  <si>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</si>
  <si>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</si>
  <si>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</si>
  <si>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</si>
  <si>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</si>
  <si>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</si>
  <si>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</si>
  <si>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</si>
  <si>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</si>
  <si>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</si>
  <si>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</si>
  <si>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</si>
  <si>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</si>
  <si>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</si>
  <si>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</si>
  <si>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</si>
  <si>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</si>
  <si>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</si>
  <si>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</si>
  <si>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</si>
  <si>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</si>
  <si>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</si>
  <si>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</si>
  <si>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</si>
  <si>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</si>
  <si>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</si>
  <si>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</si>
  <si>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</si>
  <si>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</si>
  <si>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</si>
  <si>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</si>
  <si>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</si>
  <si>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</si>
  <si>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</si>
  <si>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</si>
  <si>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</si>
  <si>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</si>
  <si>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</si>
  <si>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</si>
  <si>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</si>
  <si>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</si>
  <si>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</si>
  <si>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</si>
  <si>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</si>
  <si>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</si>
  <si>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</si>
  <si>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</si>
  <si>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</si>
  <si>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</si>
  <si>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</si>
  <si>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</si>
  <si>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</si>
  <si>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</si>
  <si>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</si>
  <si>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</si>
  <si>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</si>
  <si>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</si>
  <si>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</si>
  <si>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</si>
  <si>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</si>
  <si>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</si>
  <si>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</si>
  <si>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</si>
  <si>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</si>
  <si>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</si>
  <si>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</si>
  <si>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</si>
  <si>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</si>
  <si>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</si>
  <si>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</si>
  <si>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</si>
  <si>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</si>
  <si>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</si>
  <si>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</si>
  <si>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</si>
  <si>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</si>
  <si>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</si>
  <si>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</si>
  <si>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</si>
  <si>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</si>
  <si>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</si>
  <si>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</si>
  <si>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</si>
  <si>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</si>
  <si>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</si>
  <si>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</si>
  <si>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</si>
  <si>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</si>
  <si>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</si>
  <si>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</si>
  <si>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</si>
  <si>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</si>
  <si>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</si>
  <si>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</si>
  <si>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</si>
  <si>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</si>
  <si>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</si>
  <si>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</si>
  <si>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</si>
  <si>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</si>
  <si>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</si>
  <si>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</si>
  <si>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</si>
  <si>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</si>
  <si>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</si>
  <si>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</si>
  <si>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</si>
  <si>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</si>
  <si>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</si>
  <si>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</si>
  <si>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</si>
  <si>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</si>
  <si>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</si>
  <si>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</si>
  <si>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</si>
  <si>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</si>
  <si>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</si>
  <si>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</si>
  <si>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</si>
  <si>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</si>
  <si>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</si>
  <si>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</si>
  <si>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</si>
  <si>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</si>
  <si>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</si>
  <si>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</si>
  <si>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</si>
  <si>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</si>
  <si>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</si>
  <si>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</si>
  <si>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</si>
  <si>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</si>
  <si>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</si>
  <si>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</si>
  <si>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</si>
  <si>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</si>
  <si>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</si>
  <si>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</si>
  <si>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</si>
  <si>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</si>
  <si>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</si>
  <si>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</si>
  <si>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</si>
  <si>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</si>
  <si>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</si>
  <si>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</si>
  <si>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</si>
  <si>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</si>
  <si>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</si>
  <si>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</si>
  <si>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</si>
  <si>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</si>
  <si>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</si>
  <si>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</si>
  <si>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</si>
  <si>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</si>
  <si>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</si>
  <si>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</si>
  <si>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</si>
  <si>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</si>
  <si>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</si>
  <si>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</si>
  <si>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</si>
  <si>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</si>
  <si>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</si>
  <si>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</si>
  <si>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</si>
  <si>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</si>
  <si>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</si>
  <si>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</si>
  <si>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</si>
  <si>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</si>
  <si>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</si>
  <si>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</si>
  <si>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</si>
  <si>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</si>
  <si>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</si>
  <si>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</si>
  <si>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</si>
  <si>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</si>
  <si>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</si>
  <si>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</si>
  <si>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</si>
  <si>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</si>
  <si>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</si>
  <si>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</si>
  <si>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</si>
  <si>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</si>
  <si>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</si>
  <si>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</si>
  <si>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</si>
  <si>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</si>
  <si>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</si>
  <si>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</si>
  <si>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</si>
  <si>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</si>
  <si>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</si>
  <si>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</si>
  <si>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</si>
  <si>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</si>
  <si>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</si>
  <si>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</si>
  <si>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</si>
  <si>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</si>
  <si>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</si>
  <si>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</si>
  <si>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</si>
  <si>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</si>
  <si>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</si>
  <si>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</si>
  <si>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</si>
  <si>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</si>
  <si>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</si>
  <si>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</si>
  <si>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</si>
  <si>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</si>
  <si>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</si>
  <si>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</si>
  <si>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</si>
  <si>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</si>
  <si>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</si>
  <si>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</si>
  <si>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</si>
  <si>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</si>
  <si>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</si>
  <si>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</si>
  <si>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</si>
  <si>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</si>
  <si>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</si>
  <si>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</si>
  <si>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</si>
  <si>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</si>
  <si>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</si>
  <si>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</si>
  <si>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</si>
  <si>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</si>
  <si>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</si>
  <si>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</si>
  <si>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</si>
  <si>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</si>
  <si>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</si>
  <si>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</si>
  <si>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</si>
  <si>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</si>
  <si>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</si>
  <si>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</si>
  <si>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</si>
  <si>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</si>
  <si>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</si>
  <si>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</si>
  <si>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</si>
  <si>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</si>
  <si>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</si>
  <si>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</si>
  <si>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</si>
  <si>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</si>
  <si>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</si>
  <si>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</si>
  <si>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</si>
  <si>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</si>
  <si>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</si>
  <si>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</si>
  <si>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</si>
  <si>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</si>
  <si>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</si>
  <si>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</si>
  <si>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</si>
  <si>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</si>
  <si>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</si>
  <si>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</si>
  <si>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</si>
  <si>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</si>
  <si>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</si>
  <si>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</si>
  <si>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</si>
  <si>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</si>
  <si>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</si>
  <si>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</si>
  <si>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</si>
  <si>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</si>
  <si>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</si>
  <si>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</si>
  <si>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</si>
  <si>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</si>
  <si>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</si>
  <si>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</si>
  <si>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</si>
  <si>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</si>
  <si>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</si>
  <si>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</si>
  <si>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</si>
  <si>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</si>
  <si>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</si>
  <si>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</si>
  <si>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</si>
  <si>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</si>
  <si>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</si>
  <si>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</si>
  <si>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</si>
  <si>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</si>
  <si>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</si>
  <si>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</si>
  <si>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</si>
  <si>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</si>
  <si>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</si>
  <si>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</si>
  <si>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</si>
  <si>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</si>
  <si>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</si>
  <si>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</si>
  <si>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</si>
  <si>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</si>
  <si>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</si>
  <si>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</si>
  <si>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</si>
  <si>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</si>
  <si>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</si>
  <si>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</si>
  <si>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</si>
  <si>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</si>
  <si>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</si>
  <si>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</si>
  <si>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</si>
  <si>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</si>
  <si>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</si>
  <si>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</si>
  <si>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</si>
  <si>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</si>
  <si>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</si>
  <si>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</si>
  <si>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</si>
  <si>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</si>
  <si>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</si>
  <si>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</si>
  <si>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</si>
  <si>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</si>
  <si>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</si>
  <si>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</si>
  <si>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</si>
  <si>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</si>
  <si>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</si>
  <si>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</si>
  <si>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</si>
  <si>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</si>
  <si>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</si>
  <si>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</si>
  <si>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</si>
  <si>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</si>
  <si>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</si>
  <si>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</si>
  <si>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</si>
  <si>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</si>
  <si>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</si>
  <si>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</si>
  <si>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</si>
  <si>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</si>
  <si>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</si>
  <si>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</si>
  <si>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</si>
  <si>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</si>
  <si>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</si>
  <si>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</si>
  <si>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</si>
  <si>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</si>
  <si>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</si>
  <si>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</si>
  <si>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</si>
  <si>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</si>
  <si>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</si>
  <si>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</si>
  <si>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</si>
  <si>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</si>
  <si>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</si>
  <si>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</si>
  <si>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</si>
  <si>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</si>
  <si>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</si>
  <si>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</si>
  <si>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</si>
  <si>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</si>
  <si>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</si>
  <si>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</si>
  <si>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</si>
  <si>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</si>
  <si>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</si>
  <si>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</si>
  <si>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</si>
  <si>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</si>
  <si>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</si>
  <si>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</si>
  <si>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</si>
  <si>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</si>
  <si>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</si>
  <si>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</si>
  <si>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</si>
  <si>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</si>
  <si>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</si>
  <si>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</si>
  <si>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</si>
  <si>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</si>
  <si>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</si>
  <si>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</si>
  <si>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</si>
  <si>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</si>
  <si>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</si>
  <si>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</si>
  <si>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</si>
  <si>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</si>
  <si>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</si>
  <si>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</si>
  <si>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</si>
  <si>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</si>
  <si>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</si>
  <si>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</si>
  <si>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</si>
  <si>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</si>
  <si>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</si>
  <si>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</si>
  <si>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</si>
  <si>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</si>
  <si>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</si>
  <si>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</si>
  <si>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</si>
  <si>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</si>
  <si>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</si>
  <si>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</si>
  <si>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</si>
  <si>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</si>
  <si>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</si>
  <si>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</si>
  <si>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</si>
  <si>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</si>
  <si>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</si>
  <si>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</si>
  <si>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</si>
  <si>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</si>
  <si>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</si>
  <si>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</si>
  <si>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</si>
  <si>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</si>
  <si>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</si>
  <si>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</si>
  <si>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</si>
  <si>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</si>
  <si>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</si>
  <si>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</si>
  <si>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</si>
  <si>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</si>
  <si>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</si>
  <si>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</si>
  <si>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</si>
  <si>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</si>
  <si>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</si>
  <si>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</si>
  <si>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</si>
  <si>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</si>
  <si>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</si>
  <si>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</si>
  <si>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</si>
  <si>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</si>
  <si>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</si>
  <si>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</si>
  <si>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</si>
  <si>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</si>
  <si>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</si>
  <si>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</si>
  <si>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</si>
  <si>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</si>
  <si>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</si>
  <si>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</si>
  <si>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</si>
  <si>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</si>
  <si>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</si>
  <si>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</si>
  <si>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</si>
  <si>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</si>
  <si>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</si>
  <si>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</si>
  <si>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</si>
  <si>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</si>
  <si>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</si>
  <si>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</si>
  <si>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</si>
  <si>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</si>
  <si>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</si>
  <si>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</si>
  <si>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</si>
  <si>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</si>
  <si>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</si>
  <si>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</si>
  <si>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</si>
  <si>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</si>
  <si>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</si>
  <si>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</si>
  <si>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</si>
  <si>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</si>
  <si>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</si>
  <si>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</si>
  <si>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</si>
  <si>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</si>
  <si>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</si>
  <si>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</si>
  <si>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</si>
  <si>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</si>
  <si>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</si>
  <si>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</si>
  <si>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</si>
  <si>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</si>
  <si>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</si>
  <si>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</si>
  <si>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</si>
  <si>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</si>
  <si>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</si>
  <si>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</si>
  <si>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</si>
  <si>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</si>
  <si>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</si>
  <si>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</si>
  <si>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</si>
  <si>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</si>
  <si>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</si>
  <si>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</si>
  <si>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</si>
  <si>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</si>
  <si>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</si>
  <si>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</si>
  <si>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</si>
  <si>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</si>
  <si>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</si>
  <si>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</si>
  <si>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</si>
  <si>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</si>
  <si>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</si>
  <si>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</si>
  <si>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</si>
  <si>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</si>
  <si>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</si>
  <si>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</si>
  <si>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</si>
  <si>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</si>
  <si>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</si>
  <si>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</si>
  <si>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</si>
  <si>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</si>
  <si>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</si>
  <si>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</si>
  <si>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</si>
  <si>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</si>
  <si>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</si>
  <si>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</si>
  <si>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</si>
  <si>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</si>
  <si>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</si>
  <si>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</si>
  <si>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</si>
  <si>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</si>
  <si>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</si>
  <si>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</si>
  <si>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</si>
  <si>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</si>
  <si>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</si>
  <si>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</si>
  <si>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</si>
  <si>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</si>
  <si>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</si>
  <si>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</si>
  <si>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</si>
  <si>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</si>
  <si>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</si>
  <si>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</si>
  <si>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</si>
  <si>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</si>
  <si>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</si>
  <si>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</si>
  <si>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</si>
  <si>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</si>
  <si>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</si>
  <si>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</si>
  <si>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</si>
  <si>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</si>
  <si>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</si>
  <si>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</si>
  <si>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</si>
  <si>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</si>
  <si>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</si>
  <si>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</si>
  <si>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</si>
  <si>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</si>
  <si>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</si>
  <si>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</si>
  <si>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</si>
  <si>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</si>
  <si>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</si>
  <si>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</si>
  <si>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</si>
  <si>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</si>
  <si>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</si>
  <si>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</si>
  <si>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</si>
  <si>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</si>
  <si>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</si>
  <si>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</si>
  <si>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</si>
  <si>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</si>
  <si>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</si>
  <si>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</si>
  <si>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</si>
  <si>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</si>
  <si>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</si>
  <si>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</si>
  <si>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</si>
  <si>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</si>
  <si>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</si>
  <si>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</si>
  <si>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</si>
  <si>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</si>
  <si>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</si>
  <si>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</si>
  <si>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</si>
  <si>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</si>
  <si>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</si>
  <si>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</si>
  <si>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</si>
  <si>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</si>
  <si>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</si>
  <si>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</si>
  <si>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</si>
  <si>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</si>
  <si>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</si>
  <si>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</si>
  <si>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</si>
  <si>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</si>
  <si>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</si>
  <si>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</si>
  <si>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</si>
  <si>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</si>
  <si>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</si>
  <si>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</si>
  <si>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</si>
  <si>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</si>
  <si>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</si>
  <si>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</si>
  <si>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</si>
  <si>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</si>
  <si>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</si>
  <si>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</si>
  <si>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</si>
  <si>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</si>
  <si>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</si>
  <si>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</si>
  <si>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</si>
  <si>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</si>
  <si>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</si>
  <si>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</si>
  <si>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</si>
  <si>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</si>
  <si>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</si>
  <si>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</si>
  <si>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</si>
  <si>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</si>
  <si>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</si>
  <si>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</si>
  <si>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</si>
  <si>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</si>
  <si>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</si>
  <si>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</si>
  <si>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</si>
  <si>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</si>
  <si>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</si>
  <si>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</si>
  <si>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</si>
  <si>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</si>
  <si>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</si>
  <si>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</si>
  <si>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</si>
  <si>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</si>
  <si>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</si>
  <si>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</si>
  <si>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</si>
  <si>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</si>
  <si>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</si>
  <si>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</si>
  <si>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</si>
  <si>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</si>
  <si>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</si>
  <si>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</si>
  <si>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</si>
  <si>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</si>
  <si>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</si>
  <si>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</si>
  <si>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</si>
  <si>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</si>
  <si>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</si>
  <si>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</si>
  <si>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</si>
  <si>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</si>
  <si>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</si>
  <si>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</si>
  <si>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</si>
  <si>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</si>
  <si>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</si>
  <si>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</si>
  <si>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</si>
  <si>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</si>
  <si>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</si>
  <si>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</si>
  <si>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</si>
  <si>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</si>
  <si>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</si>
  <si>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</si>
  <si>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</si>
  <si>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</si>
  <si>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</si>
  <si>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</si>
  <si>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</si>
  <si>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</si>
  <si>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</si>
  <si>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</si>
  <si>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</si>
  <si>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</si>
  <si>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</si>
  <si>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</si>
  <si>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</si>
  <si>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</si>
  <si>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</si>
  <si>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</si>
  <si>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</si>
  <si>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</si>
  <si>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</si>
  <si>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</si>
  <si>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</si>
  <si>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</si>
  <si>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</si>
  <si>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</si>
  <si>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</si>
  <si>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</si>
  <si>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</si>
  <si>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</si>
  <si>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</si>
  <si>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</si>
  <si>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</si>
  <si>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</si>
  <si>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</si>
  <si>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</si>
  <si>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</si>
  <si>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</si>
  <si>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</si>
  <si>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</si>
  <si>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</si>
  <si>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</si>
  <si>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</si>
  <si>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</si>
  <si>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</si>
  <si>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</si>
  <si>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</si>
  <si>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</si>
  <si>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</si>
  <si>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</si>
  <si>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</si>
  <si>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</si>
  <si>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</si>
  <si>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</si>
  <si>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</si>
  <si>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</si>
  <si>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</si>
  <si>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</si>
  <si>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</si>
  <si>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</si>
  <si>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</si>
  <si>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</si>
  <si>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</si>
  <si>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</si>
  <si>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</si>
  <si>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</si>
  <si>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</si>
  <si>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</si>
  <si>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</si>
  <si>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</si>
  <si>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</si>
  <si>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</si>
  <si>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</si>
  <si>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</si>
  <si>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</si>
  <si>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</si>
  <si>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</si>
  <si>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</si>
  <si>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</si>
  <si>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</si>
  <si>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</si>
  <si>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</si>
  <si>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</si>
  <si>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</si>
  <si>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</si>
  <si>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</si>
  <si>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</si>
  <si>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</si>
  <si>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</si>
  <si>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</si>
  <si>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</si>
  <si>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</si>
  <si>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</si>
  <si>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</si>
  <si>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</si>
  <si>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</si>
  <si>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</si>
  <si>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</si>
  <si>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</si>
  <si>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</si>
  <si>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</si>
  <si>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</si>
  <si>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</si>
  <si>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</si>
  <si>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</si>
  <si>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</si>
  <si>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</si>
  <si>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</si>
  <si>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</si>
  <si>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</si>
  <si>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</si>
  <si>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</si>
  <si>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</si>
  <si>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</si>
  <si>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</si>
  <si>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</si>
  <si>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</si>
  <si>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</si>
  <si>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</si>
  <si>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</si>
  <si>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</si>
  <si>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</si>
  <si>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</si>
  <si>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</si>
  <si>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</si>
  <si>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</si>
  <si>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</si>
  <si>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</si>
  <si>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</si>
  <si>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</si>
  <si>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</si>
  <si>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</si>
  <si>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</si>
  <si>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</si>
  <si>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</si>
  <si>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</si>
  <si>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</si>
  <si>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</si>
  <si>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</si>
  <si>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</si>
  <si>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</si>
  <si>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</si>
  <si>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</si>
  <si>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</si>
  <si>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</si>
  <si>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</si>
  <si>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</si>
  <si>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</si>
  <si>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</si>
  <si>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</si>
  <si>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</si>
  <si>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</si>
  <si>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</si>
  <si>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</si>
  <si>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</si>
  <si>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</si>
  <si>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</si>
  <si>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</si>
  <si>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</si>
  <si>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</si>
  <si>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</si>
  <si>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</si>
  <si>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</si>
  <si>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</si>
  <si>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</si>
  <si>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</si>
  <si>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</si>
  <si>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</si>
  <si>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</si>
  <si>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</si>
  <si>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</si>
  <si>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</si>
  <si>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</si>
  <si>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</si>
  <si>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</si>
  <si>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</si>
  <si>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</si>
  <si>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</si>
  <si>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</si>
  <si>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</si>
  <si>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</si>
  <si>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</si>
  <si>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</si>
  <si>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</si>
  <si>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</si>
  <si>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</si>
  <si>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</si>
  <si>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</si>
  <si>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</si>
  <si>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</si>
  <si>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</si>
  <si>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</si>
  <si>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</si>
  <si>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</si>
  <si>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</si>
  <si>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</si>
  <si>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</si>
  <si>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</si>
  <si>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</si>
  <si>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</si>
  <si>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</si>
  <si>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</si>
  <si>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</si>
  <si>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</si>
  <si>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</si>
  <si>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</si>
  <si>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</si>
  <si>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</si>
  <si>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</si>
  <si>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</si>
  <si>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</si>
  <si>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</si>
  <si>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</si>
  <si>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</si>
  <si>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</si>
  <si>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</si>
  <si>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</si>
  <si>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</si>
  <si>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</si>
  <si>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</si>
  <si>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</si>
  <si>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</si>
  <si>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</si>
  <si>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</si>
  <si>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</si>
  <si>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</si>
  <si>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</si>
  <si>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</si>
  <si>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</si>
  <si>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</si>
  <si>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</si>
  <si>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</si>
  <si>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</si>
  <si>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</si>
  <si>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</si>
  <si>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</si>
  <si>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</si>
  <si>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</si>
  <si>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</si>
  <si>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</si>
  <si>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</si>
  <si>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</si>
  <si>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</si>
  <si>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</si>
  <si>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</si>
  <si>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</si>
  <si>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</si>
  <si>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</si>
  <si>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</si>
  <si>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</si>
  <si>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</si>
  <si>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</si>
  <si>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</si>
  <si>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</si>
  <si>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</si>
  <si>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</si>
  <si>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</si>
  <si>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</si>
  <si>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</si>
  <si>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</si>
  <si>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</si>
  <si>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</si>
  <si>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</si>
  <si>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</si>
  <si>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</si>
  <si>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</si>
  <si>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</si>
  <si>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</si>
  <si>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</si>
  <si>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</si>
  <si>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</si>
  <si>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</si>
  <si>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</si>
  <si>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</si>
  <si>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</si>
  <si>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</si>
  <si>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</si>
  <si>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</si>
  <si>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</si>
  <si>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</si>
  <si>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</si>
  <si>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</si>
  <si>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</si>
  <si>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</si>
  <si>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</si>
  <si>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</si>
  <si>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</si>
  <si>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</si>
  <si>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</si>
  <si>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</si>
  <si>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</si>
  <si>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</si>
  <si>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</si>
  <si>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</si>
  <si>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</si>
  <si>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</si>
  <si>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</si>
  <si>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</si>
  <si>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</si>
  <si>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</si>
  <si>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</si>
  <si>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</si>
  <si>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</si>
  <si>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</si>
  <si>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</si>
  <si>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</si>
  <si>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</si>
  <si>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</si>
  <si>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</si>
  <si>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</si>
  <si>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</si>
  <si>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</si>
  <si>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</si>
  <si>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</si>
  <si>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</si>
  <si>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</si>
  <si>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</si>
  <si>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</si>
  <si>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</si>
  <si>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</si>
  <si>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</si>
  <si>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</si>
  <si>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</si>
  <si>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</si>
  <si>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</si>
  <si>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</si>
  <si>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</si>
  <si>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</si>
  <si>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</si>
  <si>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</si>
  <si>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</si>
  <si>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</si>
  <si>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</si>
  <si>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</si>
  <si>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</si>
  <si>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</si>
  <si>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</si>
  <si>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</si>
  <si>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</si>
  <si>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</si>
  <si>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</si>
  <si>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</si>
  <si>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</si>
  <si>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</si>
  <si>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</si>
  <si>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</si>
  <si>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</si>
  <si>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</si>
  <si>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</si>
  <si>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</si>
  <si>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</si>
  <si>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</si>
  <si>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</si>
  <si>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</si>
  <si>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</si>
  <si>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</si>
  <si>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</si>
  <si>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</si>
  <si>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</si>
  <si>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</si>
  <si>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</si>
  <si>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</si>
  <si>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</si>
  <si>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</si>
  <si>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</si>
  <si>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</si>
  <si>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</si>
  <si>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</si>
  <si>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</si>
  <si>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</si>
  <si>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</si>
  <si>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</si>
  <si>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</si>
  <si>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</si>
  <si>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</si>
  <si>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</si>
  <si>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</si>
  <si>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</si>
  <si>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</si>
  <si>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</si>
  <si>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</si>
  <si>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</si>
  <si>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</si>
  <si>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</si>
  <si>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</si>
  <si>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</si>
  <si>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</si>
  <si>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</si>
  <si>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</si>
  <si>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</si>
  <si>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</si>
  <si>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</si>
  <si>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</si>
  <si>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</si>
  <si>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</si>
  <si>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</si>
  <si>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</si>
  <si>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</si>
  <si>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</si>
  <si>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</si>
  <si>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</si>
  <si>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</si>
  <si>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</si>
  <si>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</si>
  <si>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</si>
  <si>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</si>
  <si>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</si>
  <si>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</si>
  <si>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</si>
  <si>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</si>
  <si>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</si>
  <si>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</si>
  <si>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</si>
  <si>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</si>
  <si>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</si>
  <si>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</si>
  <si>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</si>
  <si>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</si>
  <si>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</si>
  <si>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</si>
  <si>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</si>
  <si>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</si>
  <si>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</si>
  <si>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</si>
  <si>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</si>
  <si>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</si>
  <si>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</si>
  <si>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</si>
  <si>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</si>
  <si>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</si>
  <si>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</si>
  <si>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</si>
  <si>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</si>
  <si>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</si>
  <si>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</si>
  <si>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</si>
  <si>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</si>
  <si>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</si>
  <si>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</si>
  <si>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</si>
  <si>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</si>
  <si>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</si>
  <si>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</si>
  <si>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</si>
  <si>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</si>
  <si>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</si>
  <si>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</si>
  <si>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</si>
  <si>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</si>
  <si>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</si>
  <si>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</si>
  <si>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</si>
  <si>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</si>
  <si>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</si>
  <si>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</si>
  <si>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</si>
  <si>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</si>
  <si>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</si>
  <si>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</si>
  <si>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</si>
  <si>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</si>
  <si>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</si>
  <si>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</si>
  <si>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</si>
  <si>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</si>
  <si>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</si>
  <si>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</si>
  <si>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</si>
  <si>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</si>
  <si>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</si>
  <si>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</si>
  <si>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</si>
  <si>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</si>
  <si>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</si>
  <si>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</si>
  <si>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</si>
  <si>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</si>
  <si>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</si>
  <si>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</si>
  <si>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</si>
  <si>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</si>
  <si>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</si>
  <si>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</si>
  <si>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</si>
  <si>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</si>
  <si>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</si>
  <si>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</si>
  <si>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</si>
  <si>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</si>
  <si>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</si>
  <si>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</si>
  <si>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</si>
  <si>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</si>
  <si>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</si>
  <si>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</si>
  <si>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</si>
  <si>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</si>
  <si>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</si>
  <si>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</si>
  <si>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</si>
  <si>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</si>
  <si>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</si>
  <si>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</si>
  <si>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</si>
  <si>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</si>
  <si>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</si>
  <si>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</si>
  <si>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</si>
  <si>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</si>
  <si>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</si>
  <si>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</si>
  <si>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</si>
  <si>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</si>
  <si>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</si>
  <si>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</si>
  <si>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</si>
  <si>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</si>
  <si>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</si>
  <si>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</si>
  <si>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</si>
  <si>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</si>
  <si>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</si>
  <si>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</si>
  <si>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</si>
  <si>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</si>
  <si>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</si>
  <si>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</si>
  <si>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</si>
  <si>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</si>
  <si>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</si>
  <si>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</si>
  <si>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</si>
  <si>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</si>
  <si>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</si>
  <si>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</si>
  <si>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</si>
  <si>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</si>
  <si>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</si>
  <si>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</si>
  <si>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</si>
  <si>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</si>
  <si>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</si>
  <si>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</si>
  <si>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</si>
  <si>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</si>
  <si>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</si>
  <si>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</si>
  <si>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</si>
  <si>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</si>
  <si>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</si>
  <si>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</si>
  <si>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</si>
  <si>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</si>
  <si>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</si>
  <si>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</si>
  <si>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</si>
  <si>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</si>
  <si>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</si>
  <si>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</si>
  <si>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</si>
  <si>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</si>
  <si>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</si>
  <si>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</si>
  <si>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</si>
  <si>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</si>
  <si>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</si>
  <si>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</si>
  <si>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</si>
  <si>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</si>
  <si>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</si>
  <si>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</si>
  <si>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</si>
  <si>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</si>
  <si>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</si>
  <si>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</si>
  <si>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</si>
  <si>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</si>
  <si>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</si>
  <si>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</si>
  <si>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</si>
  <si>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</si>
  <si>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</si>
  <si>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</si>
  <si>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</si>
  <si>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</si>
  <si>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</si>
  <si>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</si>
  <si>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</si>
  <si>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</si>
  <si>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</si>
  <si>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</si>
  <si>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</si>
  <si>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</si>
  <si>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</si>
  <si>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</si>
  <si>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</si>
  <si>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</si>
  <si>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</si>
  <si>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</si>
  <si>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</si>
  <si>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</si>
  <si>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</si>
  <si>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</si>
  <si>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</si>
  <si>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</si>
  <si>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</si>
  <si>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</si>
  <si>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</si>
  <si>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</si>
  <si>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</si>
  <si>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</si>
  <si>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</si>
  <si>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</si>
  <si>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</si>
  <si>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</si>
  <si>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</si>
  <si>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</si>
  <si>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</si>
  <si>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</si>
  <si>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</si>
  <si>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</si>
  <si>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</si>
  <si>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</si>
  <si>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</si>
  <si>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</si>
  <si>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</si>
  <si>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</si>
  <si>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</si>
  <si>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</si>
  <si>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</si>
  <si>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</si>
  <si>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</si>
  <si>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</si>
  <si>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</si>
  <si>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</si>
  <si>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</si>
  <si>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</si>
  <si>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</si>
  <si>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</si>
  <si>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</si>
  <si>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</si>
  <si>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</si>
  <si>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</si>
  <si>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</si>
  <si>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</si>
  <si>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</si>
  <si>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</si>
  <si>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</si>
  <si>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</si>
  <si>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</si>
  <si>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</si>
  <si>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</si>
  <si>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</si>
  <si>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</si>
  <si>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</si>
  <si>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</si>
  <si>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</si>
  <si>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</si>
  <si>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</si>
  <si>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</si>
  <si>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</si>
  <si>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</si>
  <si>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</si>
  <si>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</si>
  <si>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</si>
  <si>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</si>
  <si>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</si>
  <si>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</si>
  <si>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</si>
  <si>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</si>
  <si>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</si>
  <si>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</si>
  <si>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</si>
  <si>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</si>
  <si>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</si>
  <si>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</si>
  <si>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</si>
  <si>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</si>
  <si>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</si>
  <si>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</si>
  <si>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</si>
  <si>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</si>
  <si>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</si>
  <si>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</si>
  <si>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</si>
  <si>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</si>
  <si>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</si>
  <si>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</si>
  <si>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</si>
  <si>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</si>
  <si>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</si>
  <si>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</si>
  <si>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</si>
  <si>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</si>
  <si>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</si>
  <si>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</si>
  <si>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</si>
  <si>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</si>
  <si>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</si>
  <si>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</si>
  <si>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</si>
  <si>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</si>
  <si>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</si>
  <si>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</si>
  <si>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</si>
  <si>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</si>
  <si>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</si>
  <si>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</si>
  <si>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</si>
  <si>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</si>
  <si>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</si>
  <si>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</si>
  <si>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</si>
  <si>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</si>
  <si>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</si>
  <si>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</si>
  <si>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</si>
  <si>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</si>
  <si>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</si>
  <si>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</si>
  <si>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</si>
  <si>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</si>
  <si>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</si>
  <si>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</si>
  <si>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</si>
  <si>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</si>
  <si>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</si>
  <si>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</si>
  <si>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</si>
  <si>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</si>
  <si>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</si>
  <si>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</si>
  <si>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</si>
  <si>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</si>
  <si>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</si>
  <si>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</si>
  <si>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</si>
  <si>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</si>
  <si>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</si>
  <si>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</si>
  <si>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</si>
  <si>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</si>
  <si>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</si>
  <si>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</si>
  <si>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</si>
  <si>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</si>
  <si>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</si>
  <si>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</si>
  <si>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</si>
  <si>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</si>
  <si>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</si>
  <si>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</si>
  <si>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</si>
  <si>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</si>
  <si>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</si>
  <si>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</si>
  <si>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</si>
  <si>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</si>
  <si>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</si>
  <si>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</si>
  <si>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</si>
  <si>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</si>
  <si>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</si>
  <si>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</si>
  <si>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</si>
  <si>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</si>
  <si>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</si>
  <si>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</si>
  <si>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</si>
  <si>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</si>
  <si>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</si>
  <si>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</si>
  <si>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</si>
  <si>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</si>
  <si>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</si>
  <si>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</si>
  <si>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</si>
  <si>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</si>
  <si>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</si>
  <si>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</si>
  <si>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</si>
  <si>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</si>
  <si>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</si>
  <si>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</si>
  <si>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</si>
  <si>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</si>
  <si>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</si>
  <si>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</si>
  <si>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</si>
  <si>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</si>
  <si>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</si>
  <si>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</si>
  <si>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</si>
  <si>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</si>
  <si>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</si>
  <si>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</si>
  <si>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</si>
  <si>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</si>
  <si>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</si>
  <si>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</si>
  <si>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</si>
  <si>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</si>
  <si>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</si>
  <si>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</si>
  <si>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</si>
  <si>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</si>
  <si>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</si>
  <si>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</si>
  <si>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</si>
  <si>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</si>
  <si>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</si>
  <si>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</si>
  <si>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</si>
  <si>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</si>
  <si>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</si>
  <si>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</si>
  <si>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</si>
  <si>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</si>
  <si>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</si>
  <si>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</si>
  <si>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</si>
  <si>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</si>
  <si>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</si>
  <si>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</si>
  <si>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</si>
  <si>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</si>
  <si>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</si>
  <si>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</si>
  <si>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</si>
  <si>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</si>
  <si>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</si>
  <si>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</si>
  <si>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</si>
  <si>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</si>
  <si>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</si>
  <si>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</si>
  <si>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</si>
  <si>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</si>
  <si>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</si>
  <si>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</si>
  <si>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</si>
  <si>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</si>
  <si>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</si>
  <si>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</si>
  <si>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</si>
  <si>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</si>
  <si>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</si>
  <si>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</si>
  <si>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</si>
  <si>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</si>
  <si>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</si>
  <si>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</si>
  <si>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</si>
  <si>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</si>
  <si>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</si>
  <si>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</si>
  <si>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</si>
  <si>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</si>
  <si>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</si>
  <si>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</si>
  <si>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</si>
  <si>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</si>
  <si>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</si>
  <si>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</si>
  <si>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</si>
  <si>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</si>
  <si>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</si>
  <si>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</si>
  <si>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</si>
  <si>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</si>
  <si>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</si>
  <si>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</si>
  <si>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</si>
  <si>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</si>
  <si>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</si>
  <si>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</si>
  <si>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</si>
  <si>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</si>
  <si>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</si>
  <si>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</si>
  <si>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</si>
  <si>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</si>
  <si>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</si>
  <si>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</si>
  <si>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</si>
  <si>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</si>
  <si>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</si>
  <si>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</si>
  <si>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</si>
  <si>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</si>
  <si>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</si>
  <si>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</si>
  <si>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</si>
  <si>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</si>
  <si>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</si>
  <si>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</si>
  <si>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</si>
  <si>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</si>
  <si>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</si>
  <si>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</si>
  <si>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</si>
  <si>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</si>
  <si>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</si>
  <si>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</si>
  <si>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</si>
  <si>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</si>
  <si>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</si>
  <si>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</si>
  <si>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</si>
  <si>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</si>
  <si>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</si>
  <si>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</si>
  <si>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</si>
  <si>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</si>
  <si>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</si>
  <si>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</si>
  <si>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</si>
  <si>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</si>
  <si>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</si>
  <si>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</si>
  <si>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</si>
  <si>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</si>
  <si>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</si>
  <si>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</si>
  <si>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</si>
  <si>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</si>
  <si>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</si>
  <si>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</si>
  <si>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</si>
  <si>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</si>
  <si>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</si>
  <si>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</si>
  <si>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</si>
  <si>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</si>
  <si>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</si>
  <si>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</si>
  <si>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</si>
  <si>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</si>
  <si>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</si>
  <si>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</si>
  <si>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</si>
  <si>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</si>
  <si>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</si>
  <si>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</si>
  <si>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</si>
  <si>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</si>
  <si>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</si>
  <si>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</si>
  <si>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</si>
  <si>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</si>
  <si>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</si>
  <si>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</si>
  <si>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</si>
  <si>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</si>
  <si>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</si>
  <si>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</si>
  <si>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</si>
  <si>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</si>
  <si>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</si>
  <si>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</si>
  <si>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</si>
  <si>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</si>
  <si>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</si>
  <si>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</si>
  <si>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</si>
  <si>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</si>
  <si>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</si>
  <si>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</si>
  <si>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</si>
  <si>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</si>
  <si>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</si>
  <si>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</si>
  <si>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</si>
  <si>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</si>
  <si>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</si>
  <si>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</si>
  <si>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</si>
  <si>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</si>
  <si>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</si>
  <si>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</si>
  <si>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</si>
  <si>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</si>
  <si>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</si>
  <si>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</si>
  <si>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</si>
  <si>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</si>
  <si>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</si>
  <si>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</si>
  <si>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</si>
  <si>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</si>
  <si>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</si>
  <si>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</si>
  <si>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</si>
  <si>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</si>
  <si>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</si>
  <si>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</si>
  <si>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</si>
  <si>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</si>
  <si>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</si>
  <si>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</si>
  <si>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</si>
  <si>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</si>
  <si>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</si>
  <si>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</si>
  <si>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</si>
  <si>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</si>
  <si>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</si>
  <si>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</si>
  <si>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</si>
  <si>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</si>
  <si>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</si>
  <si>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</si>
  <si>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</si>
  <si>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</si>
  <si>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</si>
  <si>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</si>
  <si>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</si>
  <si>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</si>
  <si>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</si>
  <si>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</si>
  <si>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</si>
  <si>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</si>
  <si>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</si>
  <si>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</si>
  <si>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</si>
  <si>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</si>
  <si>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</si>
  <si>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</si>
  <si>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</si>
  <si>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</si>
  <si>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</si>
  <si>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</si>
  <si>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</si>
  <si>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</si>
  <si>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</si>
  <si>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</si>
  <si>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</si>
  <si>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</si>
  <si>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</si>
  <si>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</si>
  <si>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</si>
  <si>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</si>
  <si>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</si>
  <si>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</si>
  <si>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</si>
  <si>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</si>
  <si>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</si>
  <si>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</si>
  <si>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</si>
  <si>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</si>
  <si>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</si>
  <si>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</si>
  <si>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</si>
  <si>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</si>
  <si>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</si>
  <si>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</si>
  <si>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</si>
  <si>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</si>
  <si>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</si>
  <si>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</si>
  <si>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</si>
  <si>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</si>
  <si>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</si>
  <si>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</si>
  <si>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</si>
  <si>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</si>
  <si>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</si>
  <si>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</si>
  <si>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</si>
  <si>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</si>
  <si>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</si>
  <si>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</si>
  <si>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</si>
  <si>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</si>
  <si>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</si>
  <si>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</si>
  <si>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</si>
  <si>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</si>
  <si>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</si>
  <si>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</si>
  <si>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</si>
  <si>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</si>
  <si>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</si>
  <si>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</si>
  <si>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</si>
  <si>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</si>
  <si>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</si>
  <si>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</si>
  <si>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</si>
  <si>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</si>
  <si>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</si>
  <si>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</si>
  <si>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</si>
  <si>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</si>
  <si>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</si>
  <si>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</si>
  <si>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</si>
  <si>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</si>
  <si>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</si>
  <si>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PCM-20251126-00001107</t>
  </si>
  <si>
    <t xml:space="preserve">EM Team at site </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</si>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</sst>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3" dataDxfId="22" headerRowBorderDxfId="20" tableBorderDxfId="21">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324.71660451388743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45987.665030439814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45987.665030439814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45987.665030439814</v>
      </c>
      <c r="H5" s="135"/>
      <c r="I5" s="137" t="str">
        <f>IFERROR(VLOOKUP(D5,DB!A:F,6,0),"")</f>
        <v/>
      </c>
      <c r="J5" s="137" t="str">
        <f>IFERROR(VLOOKUP(D5,DB!A:G,7,0),"")</f>
        <v/>
      </c>
      <c r="K5" s="133"/>
      <c r="L5" s="132" t="str">
        <f>IFERROR(VLOOKUP(D5,DB!A:I,9,0),"")</f>
        <v/>
      </c>
    </row>
    <row r="6" spans="1:15" s="61" customFormat="1" ht="15" customHeight="1">
      <c r="A6" s="138"/>
      <c r="B6" s="137" t="str">
        <f>IFERROR(VLOOKUP(D6,DB!A:K,11,0),"")</f>
        <v>R1</v>
      </c>
      <c r="C6" s="137"/>
      <c r="D6" s="56" t="s">
        <v>11051</v>
      </c>
      <c r="E6" s="136"/>
      <c r="F6" s="135"/>
      <c r="G6" s="134">
        <f ca="1">IFERROR(NOW()-F6,"-")</f>
        <v>45987.665030439814</v>
      </c>
      <c r="H6" s="135"/>
      <c r="I6" s="137" t="str">
        <f>IFERROR(VLOOKUP(D6,DB!A:F,6,0),"")</f>
        <v>SCECO</v>
      </c>
      <c r="J6" s="137" t="str">
        <f>IFERROR(VLOOKUP(D6,DB!A:G,7,0),"")</f>
        <v>Dead</v>
      </c>
      <c r="K6" s="133"/>
      <c r="L6" s="132" t="str">
        <f>IFERROR(VLOOKUP(D6,DB!A:I,9,0),"")</f>
        <v>Latis</v>
      </c>
    </row>
    <row r="7" spans="1:15" s="61" customFormat="1" ht="15" customHeight="1">
      <c r="A7" s="138"/>
      <c r="B7" s="137" t="str">
        <f>IFERROR(VLOOKUP(D7,DB!A:K,11,0),"")</f>
        <v/>
      </c>
      <c r="C7" s="137"/>
      <c r="D7" s="56"/>
      <c r="E7" s="136"/>
      <c r="F7" s="135"/>
      <c r="G7" s="134">
        <f ca="1">IFERROR(NOW()-F7,"-")</f>
        <v>45987.665030439814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45987.665030439814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45987.665030439814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45987.665030439814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45987.665030439814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45987.665030439814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45987.665030439814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45987.665030439814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45987.665030439814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45987.665030439814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45987.665030439814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45987.665030439814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45987.665030439814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45987.665030439814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45987.665030439814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45987.665030439814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45987.665030439814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45987.665030439814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45987.665030439814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45987.665030439814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45987.665030439814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45987.665030439814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45987.665030439814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45987.665030439814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45987.665030439814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45987.665030439814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45987.665030439814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45987.665030439814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45987.665030439814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45987.665030439814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45987.665030439814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45987.665030439814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45987.665030439814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45987.665030439814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45987.665030439814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45987.665030439814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45987.665030439814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45987.665030439814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45987.665030439814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45987.665030439814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45987.665030439814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45987.665030439814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45987.665030439814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45987.665030439814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45987.665030439814</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162.6651924768521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3.2776114583321032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45987.665030439814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45987.665030439814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45987.665030439814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45987.665030439814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45987.665030439814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45987.665030439814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45987.665030439814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45987.665030439814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45987.665030439814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45987.665030439814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45987.665030439814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45987.665030439814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45987.665030439814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45987.665030439814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45987.665030439814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45987.665030439814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45987.665030439814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45987.665030439814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45987.665030439814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45987.665030439814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45987.665030439814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45987.665030439814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45987.665030439814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45987.665030439814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45987.665030439814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45987.665030439814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45987.665030439814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45987.665030439814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45987.665030439814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45987.665030439814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45987.665030439814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45987.665030439814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45987.665030439814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45987.665030439814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45987.665030439814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45987.665030439814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45987.665030439814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45987.665030439814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45987.665030439814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45987.665030439814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45987.665030439814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45987.665030439814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45987.665030439814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45987.665030439814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45987.665030439814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45987.665030439814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45987.665030439814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45987.665030439814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45987.665030439814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45987.665030439814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45987.665030439814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45987.665030439814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45987.665030439814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45987.665030439814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45987.665030439814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45987.665030439814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45987.665030439814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45987.665030439814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45987.665030439814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45987.665030439814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45987.665030439814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45987.665030439814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45987.665030439814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45987.665030439814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45987.665030439814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45987.665030439814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45987.665030439814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45987.665030439814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45987.665030439814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45987.665030439814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45987.665030439814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45987.665030439814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45987.665030439814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45987.665030439814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45987.665030439814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45987.665030439814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45987.665030439814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45987.665030439814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45987.665030439814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45987.665030439814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45987.665030439814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45987.665030439814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45987.665030439814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45987.665030439814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45987.665030439814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45987.665030439814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45987.665030439814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45987.665030439814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45987.665030439814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45987.665030439814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45987.665030439814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45987.665030439814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45987.665030439814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45987.665030439814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45987.665030439814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45987.665030439814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45987.665030439814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45987.665030439814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45987.665030439814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45987.665030439814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45987.665030439814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45987.665030439814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45987.665030439814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45987.665030439814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45987.665030439814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45987.665030439814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45987.665030439814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45987.665030439814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45987.665030439814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45987.665030439814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45987.665030439814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45987.665030439814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45987.665030439814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45987.665030439814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45987.665030439814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45987.665030439814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45987.665030439814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45987.665030439814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45987.665030439814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45987.665030439814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45987.665030439814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45987.665030439814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45987.665030439814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45987.665030439814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45987.665030439814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45987.665030439814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45987.665030439814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45987.665030439814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45987.665030439814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45987.665030439814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45987.665030439814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45987.665030439814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45987.665030439814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45987.665030439814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45987.665030439814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45987.665030439814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45987.665030439814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45987.665030439814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45987.665030439814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45987.665030439814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45987.665030439814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45987.665030439814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45987.665030439814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45987.665030439814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45987.665030439814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45987.665030439814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45987.665030439814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45987.665030439814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45987.665030439814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45987.665030439814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45987.665030439814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45987.665030439814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45987.665030439814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45987.665030439814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45987.665030439814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45987.665030439814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45987.665030439814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45987.665030439814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45987.665030439814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45987.665030439814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45987.665030439814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45987.665030439814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45987.665030439814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45987.665030439814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45987.665030439814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45987.665030439814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45987.665030439814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45987.665030439814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45987.665030439814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45987.665030439814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45987.665030439814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45987.665030439814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45987.665030439814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45987.665030439814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45987.665030439814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45987.665030439814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45987.665030439814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45987.665030439814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45987.665030439814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45987.665030439814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45987.665030439814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45987.665030439814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45987.665030439814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45987.665030439814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45987.665030439814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45987.665030439814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45987.665030439814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45987.665030439814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45987.665030439814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45987.665030439814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45987.665030439814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45987.665030439814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45987.665030439814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45987.665030439814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45987.665030439814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45987.665030439814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45987.665030439814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45987.665030439814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45987.665030439814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45987.665030439814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45987.665030439814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45987.665030439814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45987.665030439814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45987.665030439814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45987.665030439814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45987.665030439814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45987.665030439814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45987.665030439814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45987.665030439814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45987.665030439814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45987.665030439814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45987.665030439814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45987.665030439814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45987.665030439814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45987.665030439814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45987.665030439814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45987.665030439814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45987.665030439814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45987.665030439814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45987.665030439814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45987.665030439814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45987.665030439814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45987.665030439814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45987.665030439814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45987.665030439814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45987.665030439814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45987.665030439814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45987.665030439814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45987.665030439814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45987.665030439814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45987.665030439814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45987.665030439814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45987.665030439814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45987.665030439814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45987.665030439814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45987.665030439814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45987.665030439814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45987.665030439814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45987.665030439814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45987.665030439814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45987.665030439814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45987.665030439814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45987.665030439814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45987.665030439814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45987.665030439814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45987.665030439814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45987.665030439814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45987.665030439814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45987.665030439814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45987.665030439814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45987.665030439814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45987.665030439814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45987.665030439814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45987.665030439814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45987.665030439814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45987.665030439814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45987.665030439814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45987.665030439814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45987.665030439814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45987.665030439814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45987.665030439814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45987.665030439814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45987.665030439814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45987.665030439814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45987.665030439814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45987.665030439814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45987.665030439814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45987.665030439814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45987.665030439814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45987.665030439814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45987.665030439814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45987.665030439814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45987.665030439814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45987.665030439814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45987.665030439814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45987.665030439814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45987.665030439814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45987.665030439814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45987.665030439814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45987.665030439814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45987.665030439814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45987.665030439814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45987.665030439814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45987.665030439814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45987.665030439814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45987.665030439814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45987.665030439814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45987.665030439814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45987.665030439814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45987.665030439814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45987.665030439814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45987.665030439814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45987.665030439814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45987.665030439814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45987.665030439814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45987.665030439814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45987.665030439814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45987.665030439814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45987.665030439814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45987.665030439814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45987.665030439814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45987.665030439814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45987.665030439814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45987.665030439814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45987.665030439814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45987.665030439814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45987.665030439814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45987.665030439814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45987.665030439814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45987.665030439814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45987.665030439814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45987.665030439814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45987.665030439814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45987.665030439814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45987.665030439814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45987.665030439814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45987.665030439814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45987.665030439814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45987.665030439814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45987.665030439814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45987.665030439814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45987.665030439814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45987.665030439814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45987.665030439814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45987.665030439814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45987.665030439814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45987.665030439814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45987.665030439814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45987.665030439814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45987.665030439814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45987.665030439814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45987.665030439814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45987.665030439814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45987.665030439814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45987.665030439814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45987.665030439814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45987.665030439814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45987.665030439814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45987.665030439814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45987.665030439814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45987.665030439814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45987.665030439814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45987.665030439814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45987.665030439814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45987.665030439814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45987.665030439814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45987.665030439814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45987.665030439814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45987.665030439814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45987.665030439814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45987.665030439814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45987.665030439814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45987.665030439814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45987.665030439814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45987.665030439814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45987.665030439814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45987.665030439814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45987.665030439814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45987.665030439814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45987.665030439814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45987.665030439814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45987.665030439814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45987.665030439814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45987.665030439814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45987.665030439814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45987.665030439814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45987.665030439814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45987.665030439814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45987.665030439814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45987.665030439814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45987.665030439814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45987.665030439814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45987.665030439814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45987.665030439814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45987.665030439814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45987.665030439814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45987.665030439814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45987.665030439814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45987.665030439814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45987.665030439814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45987.665030439814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45987.665030439814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45987.665030439814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45987.665030439814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45987.665030439814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45987.665030439814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45987.665030439814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45987.665030439814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45987.665030439814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45987.665030439814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45987.665030439814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45987.665030439814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45987.665030439814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45987.665030439814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45987.665030439814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45987.665030439814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45987.665030439814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45987.665030439814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45987.665030439814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45987.665030439814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45987.665030439814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45987.665030439814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45987.665030439814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45987.665030439814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45987.665030439814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45987.665030439814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45987.665030439814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45987.665030439814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45987.665030439814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45987.665030439814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45987.665030439814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45987.665030439814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45987.665030439814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45987.665030439814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45987.665030439814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45987.665030439814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45987.665030439814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45987.665030439814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45987.665030439814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45987.665030439814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45987.665030439814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45987.665030439814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45987.665030439814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45987.665030439814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45987.665030439814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45987.665030439814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45987.665030439814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45987.665030439814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45987.665030439814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45987.665030439814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45987.665030439814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45987.665030439814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45987.665030439814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45987.665030439814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45987.665030439814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45987.665030439814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45987.665030439814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45987.665030439814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45987.665030439814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45987.665030439814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45987.665030439814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45987.665030439814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45987.665030439814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45987.665030439814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45987.665030439814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45987.665030439814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45987.665030439814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45987.665030439814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45987.665030439814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45987.665030439814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45987.665030439814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45987.665030439814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45987.665030439814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45987.665030439814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45987.665030439814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45987.665030439814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45987.665030439814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45987.665030439814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45987.665030439814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45987.665030439814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45987.665030439814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45987.665030439814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45987.665030439814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45987.665030439814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45987.665030439814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45987.665030439814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45987.665030439814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45987.665030439814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45987.665030439814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45987.665030439814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45987.665030439814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45987.665030439814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45987.665030439814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45987.665030439814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45987.665030439814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45987.665030439814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45987.665030439814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45987.665030439814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45987.665030439814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45987.665030439814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45987.665030439814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45987.665030439814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45987.665030439814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45987.665030439814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45987.665030439814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45987.665030439814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45987.665030439814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45987.665030439814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45987.665030439814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45987.665030439814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45987.665030439814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45987.665030439814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45987.665030439814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45987.665030439814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45987.665030439814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45987.665030439814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45987.665030439814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45987.665030439814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45987.665030439814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45987.665030439814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45987.665030439814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45987.665030439814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45987.665030439814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45987.665030439814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45987.665030439814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45987.665030439814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45987.665030439814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45987.665030439814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45987.665030439814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45987.665030439814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45987.665030439814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45987.665030439814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45987.665030439814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45987.665030439814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45987.665030439814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45987.665030439814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45987.665030439814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45987.665030439814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45987.665030439814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45987.665030439814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45987.665030439814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45987.665030439814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45987.665030439814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45987.665030439814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45987.665030439814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45987.665030439814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45987.665030439814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45987.665030439814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45987.665030439814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45987.665030439814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45987.665030439814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45987.665030439814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45987.665030439814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45987.665030439814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45987.665030439814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45987.665030439814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45987.665030439814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45987.665030439814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45987.665030439814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45987.665030439814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45987.665030439814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45987.665030439814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45987.665030439814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45987.665030439814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45987.665030439814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45987.665030439814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45987.665030439814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45987.665030439814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45987.665030439814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45987.665030439814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45987.665030439814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45987.665030439814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45987.665030439814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45987.665030439814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45987.665030439814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45987.665030439814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45987.665030439814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45987.665030439814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45987.665030439814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45987.665030439814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45987.665030439814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45987.665030439814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45987.665030439814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45987.665030439814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45987.665030439814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45987.665030439814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45987.665030439814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45987.665030439814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45987.665030439814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45987.665030439814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45987.665030439814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45987.665030439814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45987.665030439814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45987.665030439814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45987.665030439814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45987.665030439814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45987.665030439814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45987.665030439814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45987.665030439814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45987.665030439814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45987.665030439814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45987.665030439814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45987.665030439814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45987.665030439814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45987.665030439814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45987.665030439814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45987.665030439814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45987.665030439814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45987.665030439814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45987.665030439814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45987.665030439814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45987.665030439814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45987.665030439814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45987.665030439814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45987.665030439814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45987.665030439814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45987.665030439814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45987.665030439814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45987.665030439814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45987.665030439814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45987.665030439814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45987.665030439814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45987.665030439814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45987.665030439814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45987.665030439814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45987.665030439814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45987.665030439814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45987.665030439814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45987.665030439814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45987.665030439814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45987.665030439814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45987.665030439814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45987.665030439814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45987.665030439814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45987.665030439814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45987.665030439814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45987.665030439814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45987.665030439814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45987.665030439814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45987.665030439814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45987.665030439814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45987.665030439814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45987.665030439814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45987.665030439814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45987.665030439814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45987.665030439814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45987.665030439814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45987.665030439814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45987.665030439814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45987.665030439814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45987.665030439814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45987.665030439814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45987.665030439814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45987.665030439814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45987.665030439814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45987.665030439814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45987.665030439814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45987.665030439814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45987.665030439814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45987.665030439814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45987.665030439814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45987.665030439814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45987.665030439814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45987.665030439814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45987.665030439814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45987.665030439814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45987.665030439814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45987.665030439814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45987.665030439814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45987.665030439814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45987.665030439814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45987.665030439814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45987.665030439814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45987.665030439814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45987.665030439814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45987.665030439814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45987.665030439814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45987.665030439814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45987.665030439814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45987.665030439814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45987.665030439814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45987.665030439814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45987.665030439814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45987.665030439814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45987.665030439814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45987.665030439814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45987.665030439814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45987.665030439814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45987.665030439814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45987.665030439814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45987.665030439814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45987.665030439814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45987.665030439814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45987.665030439814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45987.665030439814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45987.665030439814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45987.665030439814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45987.665030439814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45987.665030439814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45987.665030439814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45987.665030439814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45987.665030439814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45987.665030439814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45987.665030439814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45987.665030439814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45987.665030439814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45987.665030439814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45987.665030439814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45987.665030439814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45987.665030439814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45987.665030439814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45987.665030439814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45987.665030439814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45987.665030439814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45987.665030439814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45987.665030439814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45987.665030439814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45987.665030439814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45987.665030439814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45987.665030439814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45987.665030439814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45987.665030439814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45987.665030439814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45987.665030439814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45987.665030439814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45987.665030439814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45987.665030439814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45987.665030439814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45987.665030439814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45987.665030439814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45987.665030439814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45987.665030439814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45987.665030439814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45987.665030439814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45987.665030439814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45987.665030439814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45987.665030439814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45987.665030439814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45987.665030439814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45987.665030439814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45987.665030439814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45987.665030439814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45987.665030439814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45987.665030439814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45987.665030439814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45987.665030439814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45987.665030439814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45987.665030439814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45987.665030439814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45987.665030439814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45987.665030439814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45987.665030439814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45987.665030439814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45987.665030439814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45987.665030439814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45987.665030439814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45987.665030439814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45987.665030439814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45987.665030439814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45987.665030439814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45987.665030439814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45987.665030439814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45987.665030439814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45987.665030439814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45987.665030439814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45987.665030439814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45987.665030439814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45987.665030439814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45987.665030439814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45987.665030439814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45987.665030439814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45987.665030439814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45987.665030439814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45987.665030439814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45987.665030439814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45987.665030439814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45987.665030439814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45987.665030439814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45987.665030439814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45987.665030439814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45987.665030439814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45987.665030439814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45987.665030439814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45987.665030439814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45987.665030439814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45987.665030439814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45987.665030439814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45987.665030439814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45987.665030439814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45987.665030439814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45987.665030439814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45987.665030439814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45987.665030439814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45987.665030439814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45987.665030439814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45987.665030439814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45987.665030439814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45987.665030439814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45987.665030439814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45987.665030439814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45987.665030439814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45987.665030439814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45987.665030439814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45987.665030439814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45987.665030439814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45987.665030439814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45987.665030439814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45987.665030439814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45987.665030439814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45987.665030439814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45987.665030439814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45987.665030439814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45987.665030439814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45987.665030439814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45987.665030439814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45987.665030439814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45987.665030439814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45987.665030439814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45987.665030439814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45987.665030439814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45987.665030439814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45987.665030439814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45987.665030439814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45987.665030439814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45987.665030439814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45987.665030439814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45987.665030439814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45987.665030439814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45987.665030439814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45987.665030439814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45987.665030439814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45987.665030439814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45987.665030439814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45987.665030439814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45987.665030439814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45987.665030439814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45987.665030439814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45987.665030439814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45987.665030439814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45987.665030439814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45987.665030439814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45987.665030439814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45987.665030439814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45987.665030439814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45987.665030439814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45987.665030439814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45987.665030439814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45987.665030439814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45987.665030439814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45987.665030439814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45987.665030439814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45987.665030439814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45987.665030439814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45987.665030439814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45987.665030439814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45987.665030439814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45987.665030439814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45987.665030439814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45987.665030439814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45987.665030439814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45987.665030439814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45987.665030439814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45987.665030439814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45987.665030439814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45987.665030439814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45987.665030439814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45987.665030439814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45987.665030439814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45987.665030439814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45987.665030439814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45987.665030439814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45987.665030439814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45987.665030439814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45987.665030439814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45987.665030439814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45987.665030439814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45987.665030439814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45987.665030439814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45987.665030439814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45987.665030439814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45987.665030439814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45987.665030439814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45987.665030439814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45987.665030439814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45987.665030439814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45987.665030439814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45987.665030439814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45987.665030439814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45987.665030439814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45987.665030439814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45987.665030439814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45987.665030439814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45987.665030439814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45987.665030439814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45987.665030439814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45987.665030439814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45987.665030439814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45987.665030439814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45987.665030439814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45987.665030439814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45987.665030439814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45987.665030439814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45987.665030439814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45987.665030439814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45987.665030439814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45987.665030439814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45987.665030439814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45987.665030439814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45987.665030439814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45987.665030439814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45987.665030439814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45987.665030439814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45987.665030439814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45987.665030439814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45987.665030439814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45987.665030439814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45987.665030439814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45987.665030439814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45987.665030439814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45987.665030439814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45987.665030439814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45987.665030439814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45987.665030439814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45987.665030439814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45987.665030439814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45987.665030439814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45987.665030439814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45987.665030439814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45987.665030439814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45987.665030439814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45987.665030439814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45987.665030439814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45987.665030439814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45987.665030439814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45987.665030439814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45987.665030439814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45987.665030439814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45987.665030439814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45987.665030439814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45987.665030439814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45987.665030439814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45987.665030439814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45987.665030439814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45987.665030439814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45987.665030439814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45987.665030439814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45987.665030439814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45987.665030439814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45987.665030439814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45987.665030439814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45987.665030439814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45987.665030439814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45987.665030439814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45987.665030439814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45987.665030439814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45987.665030439814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45987.665030439814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45987.665030439814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45987.665030439814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45987.665030439814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45987.665030439814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45987.665030439814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45987.665030439814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45987.665030439814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45987.665030439814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45987.665030439814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45987.665030439814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45987.665030439814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45987.665030439814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45987.665030439814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45987.665030439814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45987.665030439814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45987.665030439814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45987.665030439814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45987.665030439814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45987.665030439814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45987.665030439814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45987.665030439814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45987.665030439814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45987.665030439814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45987.665030439814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45987.665030439814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45987.665030439814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45987.665030439814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45987.665030439814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45987.665030439814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45987.665030439814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45987.665030439814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45987.665030439814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45987.665030439814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45987.665030439814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45987.665030439814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45987.665030439814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45987.665030439814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45987.665030439814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45987.665030439814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45987.665030439814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45987.665030439814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45987.665030439814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45987.665030439814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45987.665030439814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45987.665030439814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45987.665030439814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45987.665030439814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45987.665030439814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45987.665030439814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45987.665030439814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45987.665030439814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45987.665030439814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45987.665030439814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45987.665030439814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45987.665030439814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45987.665030439814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45987.665030439814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45987.665030439814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45987.665030439814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45987.665030439814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45987.665030439814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45987.665030439814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45987.665030439814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45987.665030439814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45987.665030439814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45987.665030439814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45987.665030439814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45987.665030439814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45987.665030439814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45987.665030439814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45987.665030439814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45987.665030439814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45987.665030439814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45987.665030439814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45987.665030439814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45987.665030439814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45987.665030439814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45987.665030439814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45987.665030439814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45987.665030439814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45987.665030439814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45987.665030439814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45987.665030439814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45987.665030439814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45987.665030439814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45987.665030439814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45987.665030439814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45987.665030439814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45987.665030439814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45987.665030439814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45987.665030439814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45987.665030439814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45987.665030439814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45987.665030439814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45987.665030439814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45987.665030439814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45987.665030439814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45987.665030439814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45987.665030439814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45987.665030439814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45987.665030439814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45987.665030439814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45987.665030439814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45987.665030439814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45987.665030439814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45987.665030439814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45987.665030439814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45987.665030439814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45987.665030439814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45987.665030439814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45987.665030439814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45987.665030439814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45987.665030439814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45987.665030439814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45987.665030439814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45987.665030439814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45987.665030439814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45987.665030439814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284.18431284721737</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45987.665030439814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45987.665030439814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45987.665030439814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45987.665030439814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45987.665030439814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45987.665030439814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45987.665030439814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45987.665030439814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45987.665030439814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45987.665030439814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45987.665030439814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45987.665030439814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45987.665030439814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45987.665030439814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45987.665030439814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45987.665030439814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45987.665030439814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45987.665030439814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45987.665030439814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45987.665030439814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45987.665030439814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45987.665030439814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45987.665030439814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45987.665030439814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45987.665030439814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45987.665030439814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45987.665030439814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45987.665030439814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45987.665030439814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45987.665030439814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45987.665030439814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45987.665030439814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45987.665030439814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45987.665030439814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45987.665030439814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45987.665030439814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45987.665030439814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45987.665030439814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45987.665030439814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45987.665030439814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45987.665030439814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45987.665030439814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45987.665030439814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45987.665030439814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45987.665030439814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45987.665030439814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45987.665030439814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45987.665030439814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45987.665030439814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45987.665030439814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45987.665030439814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45987.665030439814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45987.665030439814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45987.665030439814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45987.665030439814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45987.665030439814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45987.665030439814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45987.665030439814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45987.665030439814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45987.665030439814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45987.665030439814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45987.665030439814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45987.665030439814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45987.665030439814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45987.665030439814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45987.665030439814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45987.665030439814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45987.665030439814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45987.665030439814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45987.665030439814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45987.665030439814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45987.665030439814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45987.665030439814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45987.665030439814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45987.665030439814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45987.665030439814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45987.665030439814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45987.665030439814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45987.665030439814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45987.665030439814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45987.665030439814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45987.665030439814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45987.665030439814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45987.665030439814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45987.665030439814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45987.665030439814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45987.665030439814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45987.665030439814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45987.665030439814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45987.665030439814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45987.665030439814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45987.665030439814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45987.665030439814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45987.665030439814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45987.665030439814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45987.665030439814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45987.665030439814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45987.665030439814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45987.665030439814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45987.665030439814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45987.665030439814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45987.665030439814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45987.665030439814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45987.665030439814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45987.665030439814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45987.665030439814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45987.665030439814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45987.665030439814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45987.665030439814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45987.665030439814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45987.665030439814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45987.665030439814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45987.665030439814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45987.665030439814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45987.665030439814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45987.665030439814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45987.665030439814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45987.665030439814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45987.665030439814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45987.665030439814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45987.665030439814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45987.665030439814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45987.665030439814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45987.665030439814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45987.665030439814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45987.665030439814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45987.665030439814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45987.665030439814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45987.665030439814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45987.665030439814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45987.665030439814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45987.665030439814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45987.665030439814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45987.665030439814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45987.665030439814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45987.665030439814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45987.665030439814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45987.665030439814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45987.665030439814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45987.665030439814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45987.665030439814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45987.665030439814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45987.665030439814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45987.665030439814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45987.665030439814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45987.665030439814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45987.665030439814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45987.665030439814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45987.665030439814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45987.665030439814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45987.665030439814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45987.665030439814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45987.665030439814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45987.665030439814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45987.665030439814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45987.665030439814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45987.665030439814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45987.665030439814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45987.665030439814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45987.665030439814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45987.665030439814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45987.665030439814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45987.665030439814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45987.665030439814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45987.665030439814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45987.665030439814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45987.665030439814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45987.665030439814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45987.665030439814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45987.665030439814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45987.665030439814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45987.665030439814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45987.665030439814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45987.665030439814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45987.665030439814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45987.665030439814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45987.665030439814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45987.665030439814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45987.665030439814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45987.665030439814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45987.665030439814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45987.665030439814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45987.665030439814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45987.665030439814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45987.665030439814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45987.665030439814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45987.665030439814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45987.665030439814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45987.665030439814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45987.665030439814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45987.665030439814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45987.665030439814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45987.665030439814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45987.665030439814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45987.665030439814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45987.665030439814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45987.665030439814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45987.665030439814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45987.665030439814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45987.665030439814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45987.665030439814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45987.665030439814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45987.665030439814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45987.665030439814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45987.665030439814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45987.665030439814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45987.665030439814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45987.665030439814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45987.665030439814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45987.665030439814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45987.665030439814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45987.665030439814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45987.665030439814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45987.665030439814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45987.665030439814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45987.665030439814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45987.665030439814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45987.665030439814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45987.665030439814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45987.665030439814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45987.665030439814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45987.665030439814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45987.665030439814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45987.665030439814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45987.665030439814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45987.665030439814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45987.665030439814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45987.665030439814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45987.665030439814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45987.665030439814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45987.665030439814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45987.665030439814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45987.665030439814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45987.665030439814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45987.665030439814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45987.665030439814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45987.665030439814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45987.665030439814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45987.665030439814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45987.665030439814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45987.665030439814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45987.665030439814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45987.665030439814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45987.665030439814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45987.665030439814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45987.665030439814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45987.665030439814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45987.665030439814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45987.665030439814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45987.665030439814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45987.665030439814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45987.665030439814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45987.665030439814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45987.665030439814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45987.665030439814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45987.665030439814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45987.665030439814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45987.665030439814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45987.665030439814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45987.665030439814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45987.665030439814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45987.665030439814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45987.665030439814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45987.665030439814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45987.665030439814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45987.665030439814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45987.665030439814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45987.665030439814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45987.665030439814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45987.665030439814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45987.665030439814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45987.665030439814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45987.665030439814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45987.665030439814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45987.665030439814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45987.665030439814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45987.665030439814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45987.665030439814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45987.665030439814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45987.665030439814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45987.665030439814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45987.665030439814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45987.665030439814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45987.665030439814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45987.665030439814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45987.665030439814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45987.665030439814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45987.665030439814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45987.665030439814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45987.665030439814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45987.665030439814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45987.665030439814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45987.665030439814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45987.665030439814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45987.665030439814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45987.665030439814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45987.665030439814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45987.665030439814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45987.665030439814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45987.665030439814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45987.665030439814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45987.665030439814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45987.665030439814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45987.665030439814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45987.665030439814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45987.665030439814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45987.665030439814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45987.665030439814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45987.665030439814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45987.665030439814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45987.665030439814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45987.665030439814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45987.665030439814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45987.665030439814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45987.665030439814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45987.665030439814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45987.665030439814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45987.665030439814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45987.665030439814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45987.665030439814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45987.665030439814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45987.665030439814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45987.665030439814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45987.665030439814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45987.665030439814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45987.665030439814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45987.665030439814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45987.665030439814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45987.665030439814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45987.665030439814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45987.665030439814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45987.665030439814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45987.665030439814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45987.665030439814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45987.665030439814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45987.665030439814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95.832970254625252</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61.476153124996927</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39.003919328701159</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6.2917318286999944</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1</v>
      </c>
      <c r="D6" s="37" t="s">
        <v>33058</v>
      </c>
      <c r="E6" s="106" t="s">
        <v>39021</v>
      </c>
      <c r="F6" s="38">
        <v>45987.579976851855</v>
      </c>
      <c r="G6" s="108">
        <f ca="1">IFERROR(NOW()-F6,"")</f>
        <v>8.5053587958100252E-2</v>
      </c>
      <c r="H6" s="38">
        <v>45987.561226851853</v>
      </c>
      <c r="I6" s="37" t="str">
        <f>IFERROR(VLOOKUP(D6,DB!A:F,6,0),"")</f>
        <v>SCECO</v>
      </c>
      <c r="J6" s="37" t="str">
        <f>IFERROR(VLOOKUP(D6,DB!A:G,7,0),"")</f>
        <v>Dead</v>
      </c>
      <c r="K6" s="37" t="s">
        <v>39118</v>
      </c>
      <c r="L6" s="37" t="str">
        <f>IFERROR(VLOOKUP(D6,DB!A:I,9,0),"")</f>
        <v>Latis</v>
      </c>
    </row>
    <row r="7" spans="1:13" s="39" customFormat="1">
      <c r="A7" s="37"/>
      <c r="B7" s="37" t="str">
        <f>IFERROR(VLOOKUP(D7,DB!A:K,11,0),"")</f>
        <v/>
      </c>
      <c r="C7" s="37"/>
      <c r="D7" s="37"/>
      <c r="E7" s="37"/>
      <c r="F7" s="38"/>
      <c r="G7" s="108">
        <f ca="1">IFERROR(NOW()-F7,"")</f>
        <v>45987.665030439814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45987.665030439814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45987.665030439814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45987.665030439814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45987.665030439814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45987.665030439814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45987.665030439814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45987.665030439814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45987.665030439814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45987.665030439814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45987.665030439814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45987.665030439814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45987.665030439814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45987.665030439814</v>
      </c>
      <c r="H20" s="38"/>
      <c r="I20" s="37" t="str">
        <f>IFERROR(VLOOKUP(D20,DB!A:F,6,0),"")</f>
        <v/>
      </c>
      <c r="J20" s="37" t="str">
        <f>IFERROR(VLOOKUP(D20,DB!A:G,7,0),"")</f>
        <v/>
      </c>
      <c r="K20" s="37"/>
      <c r="L20" s="37" t="str">
        <f>IFERROR(VLOOKUP(D20,DB!A:I,9,0),"")</f>
        <v/>
      </c>
    </row>
    <row r="21" spans="1:12" s="39" customFormat="1">
      <c r="A21" s="37"/>
      <c r="B21" s="147" t="str">
        <f>IFERROR(VLOOKUP(D21,DB!A:K,11,0),"")</f>
        <v/>
      </c>
      <c r="C21" s="37"/>
      <c r="D21" s="37"/>
      <c r="E21" s="37"/>
      <c r="F21" s="38"/>
      <c r="G21" s="148">
        <f ca="1">IFERROR(NOW()-F21,"")</f>
        <v>45987.665030439814</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45987.665030439814</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45987.665030439814</v>
      </c>
      <c r="H23" s="38"/>
      <c r="I23" s="147" t="str">
        <f>IFERROR(VLOOKUP(D23,DB!A:F,6,0),"")</f>
        <v/>
      </c>
      <c r="J23" s="147" t="str">
        <f>IFERROR(VLOOKUP(D23,DB!A:G,7,0),"")</f>
        <v/>
      </c>
      <c r="K23" s="37"/>
      <c r="L23" s="147" t="str">
        <f>IFERROR(VLOOKUP(D23,DB!A:I,9,0),"")</f>
        <v/>
      </c>
    </row>
    <row r="24" spans="1:12" s="39" customFormat="1">
      <c r="A24" s="37"/>
      <c r="B24" s="147" t="str">
        <f>IFERROR(VLOOKUP(D24,DB!A:K,11,0),"")</f>
        <v/>
      </c>
      <c r="C24" s="37"/>
      <c r="D24" s="37"/>
      <c r="E24" s="37"/>
      <c r="F24" s="38"/>
      <c r="G24" s="148">
        <f ca="1">IFERROR(NOW()-F24,"")</f>
        <v>45987.665030439814</v>
      </c>
      <c r="H24" s="38"/>
      <c r="I24" s="147" t="str">
        <f>IFERROR(VLOOKUP(D24,DB!A:F,6,0),"")</f>
        <v/>
      </c>
      <c r="J24" s="147" t="str">
        <f>IFERROR(VLOOKUP(D24,DB!A:G,7,0),"")</f>
        <v/>
      </c>
      <c r="K24" s="37"/>
      <c r="L24" s="147" t="str">
        <f>IFERROR(VLOOKUP(D24,DB!A:I,9,0),"")</f>
        <v/>
      </c>
    </row>
    <row r="25" spans="1:12" s="39" customFormat="1">
      <c r="A25" s="37"/>
      <c r="B25" s="147" t="str">
        <f>IFERROR(VLOOKUP(D25,DB!A:K,11,0),"")</f>
        <v/>
      </c>
      <c r="C25" s="37"/>
      <c r="D25" s="37"/>
      <c r="E25" s="37"/>
      <c r="F25" s="38"/>
      <c r="G25" s="148">
        <f ca="1">IFERROR(NOW()-F25,"")</f>
        <v>45987.665030439814</v>
      </c>
      <c r="H25" s="38"/>
      <c r="I25" s="147" t="str">
        <f>IFERROR(VLOOKUP(D25,DB!A:F,6,0),"")</f>
        <v/>
      </c>
      <c r="J25" s="147" t="str">
        <f>IFERROR(VLOOKUP(D25,DB!A:G,7,0),"")</f>
        <v/>
      </c>
      <c r="K25" s="37"/>
      <c r="L25" s="147" t="str">
        <f>IFERROR(VLOOKUP(D25,DB!A:I,9,0),"")</f>
        <v/>
      </c>
    </row>
    <row r="26" spans="1:12" s="39" customFormat="1">
      <c r="A26" s="37"/>
      <c r="B26" s="147" t="str">
        <f>IFERROR(VLOOKUP(D26,DB!A:K,11,0),"")</f>
        <v/>
      </c>
      <c r="C26" s="37"/>
      <c r="D26" s="37"/>
      <c r="E26" s="37"/>
      <c r="F26" s="38"/>
      <c r="G26" s="148">
        <f ca="1">IFERROR(NOW()-F26,"")</f>
        <v>45987.665030439814</v>
      </c>
      <c r="H26" s="38"/>
      <c r="I26" s="147" t="str">
        <f>IFERROR(VLOOKUP(D26,DB!A:F,6,0),"")</f>
        <v/>
      </c>
      <c r="J26" s="147" t="str">
        <f>IFERROR(VLOOKUP(D26,DB!A:G,7,0),"")</f>
        <v/>
      </c>
      <c r="K26" s="37"/>
      <c r="L26" s="147" t="str">
        <f>IFERROR(VLOOKUP(D26,DB!A:I,9,0),"")</f>
        <v/>
      </c>
    </row>
    <row r="27" spans="1:12" s="39" customFormat="1">
      <c r="A27" s="37"/>
      <c r="B27" s="147" t="str">
        <f>IFERROR(VLOOKUP(D27,DB!A:K,11,0),"")</f>
        <v/>
      </c>
      <c r="C27" s="37"/>
      <c r="D27" s="37"/>
      <c r="E27" s="37"/>
      <c r="F27" s="38"/>
      <c r="G27" s="148">
        <f ca="1">IFERROR(NOW()-F27,"")</f>
        <v>45987.665030439814</v>
      </c>
      <c r="H27" s="38"/>
      <c r="I27" s="147" t="str">
        <f>IFERROR(VLOOKUP(D27,DB!A:F,6,0),"")</f>
        <v/>
      </c>
      <c r="J27" s="147" t="str">
        <f>IFERROR(VLOOKUP(D27,DB!A:G,7,0),"")</f>
        <v/>
      </c>
      <c r="K27" s="37"/>
      <c r="L27" s="147" t="str">
        <f>IFERROR(VLOOKUP(D27,DB!A:I,9,0),"")</f>
        <v/>
      </c>
    </row>
    <row r="28" spans="1:12" s="39" customFormat="1">
      <c r="A28" s="37"/>
      <c r="B28" s="147" t="str">
        <f>IFERROR(VLOOKUP(D28,DB!A:K,11,0),"")</f>
        <v/>
      </c>
      <c r="C28" s="37"/>
      <c r="D28" s="37"/>
      <c r="E28" s="37"/>
      <c r="F28" s="38"/>
      <c r="G28" s="148">
        <f ca="1">IFERROR(NOW()-F28,"")</f>
        <v>45987.665030439814</v>
      </c>
      <c r="H28" s="38"/>
      <c r="I28" s="147" t="str">
        <f>IFERROR(VLOOKUP(D28,DB!A:F,6,0),"")</f>
        <v/>
      </c>
      <c r="J28" s="147" t="str">
        <f>IFERROR(VLOOKUP(D28,DB!A:G,7,0),"")</f>
        <v/>
      </c>
      <c r="K28" s="37"/>
      <c r="L28" s="147" t="str">
        <f>IFERROR(VLOOKUP(D28,DB!A:I,9,0),"")</f>
        <v/>
      </c>
    </row>
    <row r="29" spans="1:12" s="39" customFormat="1">
      <c r="A29" s="37"/>
      <c r="B29" s="147" t="str">
        <f>IFERROR(VLOOKUP(D29,DB!A:K,11,0),"")</f>
        <v/>
      </c>
      <c r="C29" s="37"/>
      <c r="D29" s="37"/>
      <c r="E29" s="37"/>
      <c r="F29" s="38"/>
      <c r="G29" s="148">
        <f ca="1">IFERROR(NOW()-F29,"")</f>
        <v>45987.665030439814</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45987.665030439814</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45987.665030439814</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45987.665030439814</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45987.665030439814</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45987.665030439814</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45987.665030439814</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45987.665030439814</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45987.665030439814</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45987.665030439814</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45987.665030439814</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45987.665030439814</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45987.665030439814</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45987.665030439814</v>
      </c>
      <c r="H42" s="38"/>
      <c r="I42" s="147" t="str">
        <f>IFERROR(VLOOKUP(D42,DB!A:F,6,0),"")</f>
        <v/>
      </c>
      <c r="J42" s="147" t="str">
        <f>IFERROR(VLOOKUP(D42,DB!A:G,7,0),"")</f>
        <v/>
      </c>
      <c r="K42" s="37"/>
      <c r="L42" s="147" t="str">
        <f>IFERROR(VLOOKUP(D42,DB!A:I,9,0),"")</f>
        <v/>
      </c>
    </row>
    <row r="43" spans="1:12">
      <c r="A43" s="37"/>
      <c r="B43" s="147" t="str">
        <f>IFERROR(VLOOKUP(D43,DB!A:K,11,0),"")</f>
        <v/>
      </c>
      <c r="C43" s="37"/>
      <c r="D43" s="37"/>
      <c r="E43" s="37"/>
      <c r="F43" s="38"/>
      <c r="G43" s="148">
        <f ca="1">IFERROR(NOW()-F43,"")</f>
        <v>45987.665030439814</v>
      </c>
      <c r="H43" s="38"/>
      <c r="I43" s="147" t="str">
        <f>IFERROR(VLOOKUP(D43,DB!A:F,6,0),"")</f>
        <v/>
      </c>
      <c r="J43" s="147" t="str">
        <f>IFERROR(VLOOKUP(D43,DB!A:G,7,0),"")</f>
        <v/>
      </c>
      <c r="K43" s="37"/>
      <c r="L43" s="147" t="str">
        <f>IFERROR(VLOOKUP(D43,DB!A:I,9,0),"")</f>
        <v/>
      </c>
    </row>
    <row r="44" spans="1:12">
      <c r="A44" s="37"/>
      <c r="B44" s="147" t="str">
        <f>IFERROR(VLOOKUP(D44,DB!A:K,11,0),"")</f>
        <v/>
      </c>
      <c r="C44" s="37"/>
      <c r="D44" s="37"/>
      <c r="E44" s="37"/>
      <c r="F44" s="38"/>
      <c r="G44" s="148">
        <f ca="1">IFERROR(NOW()-F44,"")</f>
        <v>45987.665030439814</v>
      </c>
      <c r="H44" s="38"/>
      <c r="I44" s="147" t="str">
        <f>IFERROR(VLOOKUP(D44,DB!A:F,6,0),"")</f>
        <v/>
      </c>
      <c r="J44" s="147" t="str">
        <f>IFERROR(VLOOKUP(D44,DB!A:G,7,0),"")</f>
        <v/>
      </c>
      <c r="K44" s="37"/>
      <c r="L44" s="147" t="str">
        <f>IFERROR(VLOOKUP(D44,DB!A:I,9,0),"")</f>
        <v/>
      </c>
    </row>
    <row r="45" spans="1:12">
      <c r="A45" s="37"/>
      <c r="B45" s="147" t="str">
        <f>IFERROR(VLOOKUP(D45,DB!A:K,11,0),"")</f>
        <v/>
      </c>
      <c r="C45" s="37"/>
      <c r="D45" s="37"/>
      <c r="E45" s="37"/>
      <c r="F45" s="38"/>
      <c r="G45" s="148">
        <f ca="1">IFERROR(NOW()-F45,"")</f>
        <v>45987.665030439814</v>
      </c>
      <c r="H45" s="38"/>
      <c r="I45" s="147" t="str">
        <f>IFERROR(VLOOKUP(D45,DB!A:F,6,0),"")</f>
        <v/>
      </c>
      <c r="J45" s="147" t="str">
        <f>IFERROR(VLOOKUP(D45,DB!A:G,7,0),"")</f>
        <v/>
      </c>
      <c r="K45" s="37"/>
      <c r="L45" s="147" t="str">
        <f>IFERROR(VLOOKUP(D45,DB!A:I,9,0),"")</f>
        <v/>
      </c>
    </row>
    <row r="46" spans="1:12">
      <c r="A46" s="37"/>
      <c r="B46" s="147" t="str">
        <f>IFERROR(VLOOKUP(D46,DB!A:K,11,0),"")</f>
        <v/>
      </c>
      <c r="C46" s="37"/>
      <c r="D46" s="37"/>
      <c r="E46" s="37"/>
      <c r="F46" s="38"/>
      <c r="G46" s="148">
        <f ca="1">IFERROR(NOW()-F46,"")</f>
        <v>45987.665030439814</v>
      </c>
      <c r="H46" s="38"/>
      <c r="I46" s="147" t="str">
        <f>IFERROR(VLOOKUP(D46,DB!A:F,6,0),"")</f>
        <v/>
      </c>
      <c r="J46" s="147" t="str">
        <f>IFERROR(VLOOKUP(D46,DB!A:G,7,0),"")</f>
        <v/>
      </c>
      <c r="K46" s="37"/>
      <c r="L46" s="147" t="str">
        <f>IFERROR(VLOOKUP(D46,DB!A:I,9,0),"")</f>
        <v/>
      </c>
    </row>
    <row r="47" spans="1:12">
      <c r="A47" s="37"/>
      <c r="B47" s="147" t="str">
        <f>IFERROR(VLOOKUP(D47,DB!A:K,11,0),"")</f>
        <v/>
      </c>
      <c r="C47" s="37"/>
      <c r="D47" s="37"/>
      <c r="E47" s="37"/>
      <c r="F47" s="38"/>
      <c r="G47" s="148">
        <f ca="1">IFERROR(NOW()-F47,"")</f>
        <v>45987.665030439814</v>
      </c>
      <c r="H47" s="38"/>
      <c r="I47" s="147" t="str">
        <f>IFERROR(VLOOKUP(D47,DB!A:F,6,0),"")</f>
        <v/>
      </c>
      <c r="J47" s="147" t="str">
        <f>IFERROR(VLOOKUP(D47,DB!A:G,7,0),"")</f>
        <v/>
      </c>
      <c r="K47" s="37"/>
      <c r="L47" s="147" t="str">
        <f>IFERROR(VLOOKUP(D47,DB!A:I,9,0),"")</f>
        <v/>
      </c>
    </row>
    <row r="48" spans="1:12">
      <c r="A48" s="37"/>
      <c r="B48" s="147" t="str">
        <f>IFERROR(VLOOKUP(D48,DB!A:K,11,0),"")</f>
        <v/>
      </c>
      <c r="C48" s="37"/>
      <c r="D48" s="37"/>
      <c r="E48" s="37"/>
      <c r="F48" s="38"/>
      <c r="G48" s="148">
        <f ca="1">IFERROR(NOW()-F48,"")</f>
        <v>45987.665030439814</v>
      </c>
      <c r="H48" s="38"/>
      <c r="I48" s="147" t="str">
        <f>IFERROR(VLOOKUP(D48,DB!A:F,6,0),"")</f>
        <v/>
      </c>
      <c r="J48" s="147" t="str">
        <f>IFERROR(VLOOKUP(D48,DB!A:G,7,0),"")</f>
        <v/>
      </c>
      <c r="K48" s="3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t="s">
        <v>5398</v>
      </c>
      <c r="C2" s="125">
        <v>1</v>
      </c>
      <c r="D2" s="122" t="s">
        <v>38801</v>
      </c>
      <c r="E2" s="106" t="s">
        <v>39021</v>
      </c>
      <c r="F2"/>
      <c r="G2" s="72">
        <f ca="1">IFERROR(NOW()-F2,"-")</f>
        <v>45987.665030439814</v>
      </c>
      <c r="H2"/>
      <c r="I2" s="124" t="str">
        <f>IFERROR(VLOOKUP(D2,DB!A:F,6,0),"")</f>
        <v>SCECO</v>
      </c>
      <c r="J2" s="124" t="str">
        <f>IFERROR(VLOOKUP(D2,DB!A:G,7,0),"")</f>
        <v>In progress</v>
      </c>
      <c r="K2" s="127" t="s">
        <v>39119</v>
      </c>
      <c r="L2" s="128" t="str">
        <f>IFERROR(VLOOKUP(D2,DB!A:I,9,0),"")</f>
        <v>Latis</v>
      </c>
    </row>
    <row r="3" spans="1:16382" ht="31.5" customHeight="1">
      <c r="A3"/>
      <c r="B3"/>
      <c r="C3" s="125"/>
      <c r="D3" s="122"/>
      <c r="E3" s="106"/>
      <c r="F3"/>
      <c r="G3" s="72">
        <f ca="1">IFERROR(NOW()-F3,"-")</f>
        <v>45987.665030439814</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45987.665030439814</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45987.665030439814</v>
      </c>
      <c r="H5"/>
      <c r="I5" s="124" t="str">
        <f>IFERROR(VLOOKUP(D5,DB!A:F,6,0),"")</f>
        <v/>
      </c>
      <c r="J5" s="145" t="str">
        <f>IFERROR(VLOOKUP(D5,DB!A:G,7,0),"")</f>
        <v/>
      </c>
      <c r="K5" s="127"/>
      <c r="L5" s="146" t="str">
        <f>IFERROR(VLOOKUP(D5,DB!A:I,9,0),"")</f>
        <v/>
      </c>
    </row>
    <row r="6" spans="1:16382" ht="31.5" customHeight="1">
      <c r="A6"/>
      <c r="B6"/>
      <c r="C6" s="125"/>
      <c r="D6" s="122"/>
      <c r="E6" s="106"/>
      <c r="F6"/>
      <c r="G6" s="72">
        <f ca="1">IFERROR(NOW()-F6,"-")</f>
        <v>45987.665030439814</v>
      </c>
      <c r="H6"/>
      <c r="I6" s="124" t="str">
        <f>IFERROR(VLOOKUP(D6,DB!A:F,6,0),"")</f>
        <v/>
      </c>
      <c r="J6" s="145" t="str">
        <f>IFERROR(VLOOKUP(D6,DB!A:G,7,0),"")</f>
        <v/>
      </c>
      <c r="K6" s="127"/>
      <c r="L6" s="146" t="str">
        <f>IFERROR(VLOOKUP(D6,DB!A:I,9,0),"")</f>
        <v/>
      </c>
    </row>
    <row r="7" spans="1:16382" ht="31.5" customHeight="1">
      <c r="A7" s="123"/>
      <c r="B7" s="124" t="str">
        <f>IFERROR(VLOOKUP(D7,DB!A:K,11,0),"")</f>
        <v/>
      </c>
      <c r="C7" s="125"/>
      <c r="D7" s="124"/>
      <c r="E7" s="106"/>
      <c r="F7" s="126" t="s">
        <v>39120</v>
      </c>
      <c r="G7" s="72" t="str">
        <f t="shared" ref="G7:G8" ca="1" si="0">IFERROR(NOW()-F7,"-")</f>
        <v>-</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t="shared" ca="1" si="0"/>
        <v>45987.665030439814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45987.665030439814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45987.665030439814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45987.665030439814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45987.665030439814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45987.665030439814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45987.665030439814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45987.665030439814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45987.665030439814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45987.665030439814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45987.665030439814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45987.665030439814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45987.665030439814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45987.665030439814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45987.665030439814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45987.665030439814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45987.665030439814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45987.665030439814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45987.665030439814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45987.665030439814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45987.665030439814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45987.665030439814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45987.665030439814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45987.665030439814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45987.665030439814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45987.665030439814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45987.665030439814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45987.665030439814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45987.665030439814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45987.665030439814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45987.665030439814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45987.665030439814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45987.665030439814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45987.665030439814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45987.665030439814</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2025-11-26T12:59:41Z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