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15" documentId="13_ncr:1_{F6CB121F-512D-4AA6-A0C1-0FB36C537598}" xr6:coauthVersionLast="47" xr6:coauthVersionMax="47" xr10:uidLastSave="{257C941C-AD7C-40B0-8EA0-A14D23DC591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<sst xmlns="http://schemas.openxmlformats.org/spreadsheetml/2006/main" count="180283" uniqueCount="39126">
  <si>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</si>
  <si>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</si>
  <si>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</si>
  <si>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</si>
  <si>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</si>
  <si>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</si>
  <si>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</si>
  <si>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</si>
  <si>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</si>
  <si>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</si>
  <si>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</si>
  <si>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</si>
  <si>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</si>
  <si>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</si>
  <si>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</si>
  <si>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</si>
  <si>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</si>
  <si>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</si>
  <si>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</si>
  <si>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</si>
  <si>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</si>
  <si>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</si>
  <si>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</si>
  <si>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</si>
  <si>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</si>
  <si>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</si>
  <si>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</si>
  <si>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</si>
  <si>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</si>
  <si>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</si>
  <si>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</si>
  <si>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</si>
  <si>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</si>
  <si>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</si>
  <si>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</si>
  <si>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</si>
  <si>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</si>
  <si>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</si>
  <si>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</si>
  <si>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</si>
  <si>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</si>
  <si>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</si>
  <si>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</si>
  <si>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</si>
  <si>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</si>
  <si>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</si>
  <si>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</si>
  <si>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</si>
  <si>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</si>
  <si>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</si>
  <si>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</si>
  <si>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</si>
  <si>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</si>
  <si>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</si>
  <si>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</si>
  <si>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</si>
  <si>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</si>
  <si>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</si>
  <si>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</si>
  <si>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</si>
  <si>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</si>
  <si>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</si>
  <si>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</si>
  <si>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</si>
  <si>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</si>
  <si>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</si>
  <si>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</si>
  <si>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</si>
  <si>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</si>
  <si>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</si>
  <si>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</si>
  <si>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</si>
  <si>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</si>
  <si>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</si>
  <si>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</si>
  <si>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</si>
  <si>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</si>
  <si>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</si>
  <si>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</si>
  <si>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</si>
  <si>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</si>
  <si>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</si>
  <si>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</si>
  <si>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</si>
  <si>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</si>
  <si>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</si>
  <si>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</si>
  <si>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</si>
  <si>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</si>
  <si>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</si>
  <si>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</si>
  <si>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</si>
  <si>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</si>
  <si>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</si>
  <si>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</si>
  <si>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</si>
  <si>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</si>
  <si>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</si>
  <si>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</si>
  <si>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</si>
  <si>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</si>
  <si>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</si>
  <si>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</si>
  <si>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</si>
  <si>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</si>
  <si>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</si>
  <si>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</si>
  <si>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</si>
  <si>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</si>
  <si>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</si>
  <si>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</si>
  <si>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</si>
  <si>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</si>
  <si>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</si>
  <si>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</si>
  <si>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</si>
  <si>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</si>
  <si>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</si>
  <si>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</si>
  <si>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</si>
  <si>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</si>
  <si>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</si>
  <si>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</si>
  <si>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</si>
  <si>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</si>
  <si>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</si>
  <si>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</si>
  <si>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</si>
  <si>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</si>
  <si>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</si>
  <si>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</si>
  <si>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</si>
  <si>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</si>
  <si>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</si>
  <si>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</si>
  <si>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</si>
  <si>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</si>
  <si>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</si>
  <si>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</si>
  <si>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</si>
  <si>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</si>
  <si>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</si>
  <si>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</si>
  <si>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</si>
  <si>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</si>
  <si>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</si>
  <si>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</si>
  <si>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</si>
  <si>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</si>
  <si>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</si>
  <si>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</si>
  <si>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</si>
  <si>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</si>
  <si>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</si>
  <si>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</si>
  <si>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</si>
  <si>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</si>
  <si>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</si>
  <si>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</si>
  <si>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</si>
  <si>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</si>
  <si>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</si>
  <si>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</si>
  <si>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</si>
  <si>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</si>
  <si>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</si>
  <si>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</si>
  <si>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</si>
  <si>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</si>
  <si>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</si>
  <si>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</si>
  <si>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</si>
  <si>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</si>
  <si>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</si>
  <si>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</si>
  <si>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</si>
  <si>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</si>
  <si>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</si>
  <si>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</si>
  <si>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</si>
  <si>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</si>
  <si>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</si>
  <si>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</si>
  <si>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</si>
  <si>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</si>
  <si>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</si>
  <si>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</si>
  <si>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</si>
  <si>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</si>
  <si>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</si>
  <si>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</si>
  <si>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</si>
  <si>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</si>
  <si>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</si>
  <si>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</si>
  <si>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</si>
  <si>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</si>
  <si>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</si>
  <si>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</si>
  <si>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</si>
  <si>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</si>
  <si>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</si>
  <si>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</si>
  <si>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</si>
  <si>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</si>
  <si>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</si>
  <si>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</si>
  <si>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</si>
  <si>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</si>
  <si>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</si>
  <si>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</si>
  <si>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</si>
  <si>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</si>
  <si>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</si>
  <si>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</si>
  <si>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</si>
  <si>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</si>
  <si>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</si>
  <si>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</si>
  <si>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</si>
  <si>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</si>
  <si>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</si>
  <si>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</si>
  <si>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</si>
  <si>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</si>
  <si>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</si>
  <si>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</si>
  <si>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</si>
  <si>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</si>
  <si>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</si>
  <si>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</si>
  <si>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</si>
  <si>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</si>
  <si>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</si>
  <si>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</si>
  <si>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</si>
  <si>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</si>
  <si>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</si>
  <si>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</si>
  <si>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</si>
  <si>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</si>
  <si>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</si>
  <si>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</si>
  <si>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</si>
  <si>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</si>
  <si>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</si>
  <si>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</si>
  <si>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</si>
  <si>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</si>
  <si>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</si>
  <si>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</si>
  <si>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</si>
  <si>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</si>
  <si>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</si>
  <si>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</si>
  <si>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</si>
  <si>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</si>
  <si>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</si>
  <si>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</si>
  <si>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</si>
  <si>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</si>
  <si>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</si>
  <si>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</si>
  <si>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</si>
  <si>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</si>
  <si>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</si>
  <si>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</si>
  <si>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</si>
  <si>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</si>
  <si>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</si>
  <si>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</si>
  <si>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</si>
  <si>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</si>
  <si>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</si>
  <si>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</si>
  <si>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</si>
  <si>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</si>
  <si>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</si>
  <si>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</si>
  <si>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</si>
  <si>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</si>
  <si>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</si>
  <si>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</si>
  <si>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</si>
  <si>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</si>
  <si>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</si>
  <si>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</si>
  <si>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</si>
  <si>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</si>
  <si>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</si>
  <si>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</si>
  <si>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</si>
  <si>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</si>
  <si>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</si>
  <si>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</si>
  <si>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</si>
  <si>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</si>
  <si>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</si>
  <si>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</si>
  <si>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</si>
  <si>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</si>
  <si>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</si>
  <si>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</si>
  <si>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</si>
  <si>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</si>
  <si>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</si>
  <si>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</si>
  <si>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</si>
  <si>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</si>
  <si>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</si>
  <si>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</si>
  <si>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</si>
  <si>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</si>
  <si>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</si>
  <si>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</si>
  <si>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</si>
  <si>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</si>
  <si>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</si>
  <si>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</si>
  <si>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</si>
  <si>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</si>
  <si>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</si>
  <si>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</si>
  <si>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</si>
  <si>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</si>
  <si>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</si>
  <si>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</si>
  <si>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</si>
  <si>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</si>
  <si>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</si>
  <si>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</si>
  <si>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</si>
  <si>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</si>
  <si>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</si>
  <si>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</si>
  <si>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</si>
  <si>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</si>
  <si>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</si>
  <si>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</si>
  <si>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</si>
  <si>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</si>
  <si>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</si>
  <si>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</si>
  <si>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</si>
  <si>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</si>
  <si>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</si>
  <si>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</si>
  <si>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</si>
  <si>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</si>
  <si>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</si>
  <si>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</si>
  <si>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</si>
  <si>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</si>
  <si>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</si>
  <si>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</si>
  <si>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</si>
  <si>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</si>
  <si>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</si>
  <si>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</si>
  <si>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</si>
  <si>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</si>
  <si>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</si>
  <si>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</si>
  <si>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</si>
  <si>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</si>
  <si>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</si>
  <si>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</si>
  <si>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</si>
  <si>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</si>
  <si>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</si>
  <si>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</si>
  <si>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</si>
  <si>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</si>
  <si>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</si>
  <si>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</si>
  <si>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</si>
  <si>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</si>
  <si>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</si>
  <si>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</si>
  <si>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</si>
  <si>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</si>
  <si>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</si>
  <si>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</si>
  <si>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</si>
  <si>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</si>
  <si>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</si>
  <si>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</si>
  <si>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</si>
  <si>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</si>
  <si>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</si>
  <si>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</si>
  <si>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</si>
  <si>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</si>
  <si>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</si>
  <si>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</si>
  <si>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</si>
  <si>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</si>
  <si>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</si>
  <si>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</si>
  <si>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</si>
  <si>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</si>
  <si>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</si>
  <si>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</si>
  <si>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</si>
  <si>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</si>
  <si>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</si>
  <si>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</si>
  <si>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</si>
  <si>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</si>
  <si>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</si>
  <si>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</si>
  <si>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</si>
  <si>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</si>
  <si>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</si>
  <si>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</si>
  <si>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</si>
  <si>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</si>
  <si>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</si>
  <si>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</si>
  <si>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</si>
  <si>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</si>
  <si>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</si>
  <si>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</si>
  <si>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</si>
  <si>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</si>
  <si>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</si>
  <si>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</si>
  <si>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</si>
  <si>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</si>
  <si>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</si>
  <si>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</si>
  <si>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</si>
  <si>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</si>
  <si>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</si>
  <si>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</si>
  <si>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</si>
  <si>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</si>
  <si>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</si>
  <si>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</si>
  <si>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</si>
  <si>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</si>
  <si>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</si>
  <si>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</si>
  <si>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</si>
  <si>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</si>
  <si>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</si>
  <si>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</si>
  <si>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</si>
  <si>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</si>
  <si>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</si>
  <si>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</si>
  <si>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</si>
  <si>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</si>
  <si>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</si>
  <si>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</si>
  <si>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</si>
  <si>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</si>
  <si>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</si>
  <si>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</si>
  <si>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</si>
  <si>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</si>
  <si>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</si>
  <si>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</si>
  <si>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</si>
  <si>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</si>
  <si>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</si>
  <si>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</si>
  <si>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</si>
  <si>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</si>
  <si>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</si>
  <si>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</si>
  <si>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</si>
  <si>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</si>
  <si>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</si>
  <si>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</si>
  <si>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</si>
  <si>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</si>
  <si>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</si>
  <si>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</si>
  <si>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</si>
  <si>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</si>
  <si>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</si>
  <si>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</si>
  <si>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</si>
  <si>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</si>
  <si>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</si>
  <si>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</si>
  <si>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</si>
  <si>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</si>
  <si>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</si>
  <si>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</si>
  <si>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</si>
  <si>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</si>
  <si>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</si>
  <si>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</si>
  <si>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</si>
  <si>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</si>
  <si>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</si>
  <si>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</si>
  <si>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</si>
  <si>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</si>
  <si>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</si>
  <si>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</si>
  <si>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</si>
  <si>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</si>
  <si>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</si>
  <si>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</si>
  <si>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</si>
  <si>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</si>
  <si>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</si>
  <si>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</si>
  <si>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</si>
  <si>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</si>
  <si>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</si>
  <si>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</si>
  <si>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</si>
  <si>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</si>
  <si>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</si>
  <si>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</si>
  <si>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</si>
  <si>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</si>
  <si>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</si>
  <si>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</si>
  <si>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</si>
  <si>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</si>
  <si>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</si>
  <si>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</si>
  <si>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</si>
  <si>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</si>
  <si>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</si>
  <si>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</si>
  <si>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</si>
  <si>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</si>
  <si>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</si>
  <si>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</si>
  <si>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</si>
  <si>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</si>
  <si>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</si>
  <si>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</si>
  <si>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</si>
  <si>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</si>
  <si>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</si>
  <si>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</si>
  <si>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</si>
  <si>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</si>
  <si>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</si>
  <si>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</si>
  <si>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</si>
  <si>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</si>
  <si>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</si>
  <si>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</si>
  <si>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</si>
  <si>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</si>
  <si>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</si>
  <si>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</si>
  <si>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</si>
  <si>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</si>
  <si>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</si>
  <si>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</si>
  <si>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</si>
  <si>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</si>
  <si>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</si>
  <si>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</si>
  <si>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</si>
  <si>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</si>
  <si>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</si>
  <si>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</si>
  <si>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</si>
  <si>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</si>
  <si>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</si>
  <si>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</si>
  <si>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</si>
  <si>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</si>
  <si>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</si>
  <si>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</si>
  <si>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</si>
  <si>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</si>
  <si>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</si>
  <si>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</si>
  <si>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</si>
  <si>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</si>
  <si>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</si>
  <si>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</si>
  <si>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</si>
  <si>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</si>
  <si>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</si>
  <si>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</si>
  <si>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</si>
  <si>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</si>
  <si>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</si>
  <si>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</si>
  <si>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</si>
  <si>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</si>
  <si>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</si>
  <si>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</si>
  <si>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</si>
  <si>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</si>
  <si>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</si>
  <si>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</si>
  <si>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</si>
  <si>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</si>
  <si>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</si>
  <si>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</si>
  <si>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</si>
  <si>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</si>
  <si>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</si>
  <si>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</si>
  <si>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</si>
  <si>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</si>
  <si>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</si>
  <si>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</si>
  <si>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</si>
  <si>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</si>
  <si>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</si>
  <si>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</si>
  <si>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</si>
  <si>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</si>
  <si>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</si>
  <si>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</si>
  <si>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</si>
  <si>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</si>
  <si>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</si>
  <si>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</si>
  <si>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</si>
  <si>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</si>
  <si>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</si>
  <si>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</si>
  <si>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</si>
  <si>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</si>
  <si>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</si>
  <si>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</si>
  <si>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</si>
  <si>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</si>
  <si>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</si>
  <si>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</si>
  <si>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</si>
  <si>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</si>
  <si>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</si>
  <si>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</si>
  <si>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</si>
  <si>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</si>
  <si>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</si>
  <si>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</si>
  <si>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</si>
  <si>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</si>
  <si>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</si>
  <si>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</si>
  <si>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</si>
  <si>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</si>
  <si>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</si>
  <si>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</si>
  <si>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</si>
  <si>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</si>
  <si>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</si>
  <si>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</si>
  <si>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</si>
  <si>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</si>
  <si>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</si>
  <si>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</si>
  <si>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</si>
  <si>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</si>
  <si>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</si>
  <si>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</si>
  <si>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</si>
  <si>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</si>
  <si>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</si>
  <si>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</si>
  <si>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</si>
  <si>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</si>
  <si>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</si>
  <si>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</si>
  <si>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</si>
  <si>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</si>
  <si>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</si>
  <si>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</si>
  <si>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</si>
  <si>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</si>
  <si>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</si>
  <si>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</si>
  <si>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</si>
  <si>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</si>
  <si>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</si>
  <si>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</si>
  <si>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</si>
  <si>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</si>
  <si>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</si>
  <si>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</si>
  <si>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</si>
  <si>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</si>
  <si>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</si>
  <si>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</si>
  <si>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</si>
  <si>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</si>
  <si>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</si>
  <si>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</si>
  <si>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</si>
  <si>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</si>
  <si>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</si>
  <si>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</si>
  <si>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</si>
  <si>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</si>
  <si>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</si>
  <si>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</si>
  <si>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</si>
  <si>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</si>
  <si>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</si>
  <si>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</si>
  <si>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</si>
  <si>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</si>
  <si>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</si>
  <si>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</si>
  <si>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</si>
  <si>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</si>
  <si>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</si>
  <si>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</si>
  <si>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</si>
  <si>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</si>
  <si>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</si>
  <si>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</si>
  <si>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</si>
  <si>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</si>
  <si>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</si>
  <si>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</si>
  <si>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</si>
  <si>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</si>
  <si>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</si>
  <si>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</si>
  <si>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</si>
  <si>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</si>
  <si>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</si>
  <si>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</si>
  <si>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</si>
  <si>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</si>
  <si>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</si>
  <si>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</si>
  <si>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</si>
  <si>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</si>
  <si>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</si>
  <si>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</si>
  <si>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</si>
  <si>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</si>
  <si>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</si>
  <si>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</si>
  <si>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</si>
  <si>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</si>
  <si>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</si>
  <si>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</si>
  <si>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</si>
  <si>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</si>
  <si>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</si>
  <si>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</si>
  <si>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</si>
  <si>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</si>
  <si>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</si>
  <si>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</si>
  <si>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</si>
  <si>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</si>
  <si>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</si>
  <si>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</si>
  <si>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</si>
  <si>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</si>
  <si>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</si>
  <si>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</si>
  <si>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</si>
  <si>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</si>
  <si>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</si>
  <si>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</si>
  <si>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</si>
  <si>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</si>
  <si>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</si>
  <si>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</si>
  <si>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</si>
  <si>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</si>
  <si>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</si>
  <si>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</si>
  <si>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</si>
  <si>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</si>
  <si>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</si>
  <si>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</si>
  <si>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</si>
  <si>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</si>
  <si>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</si>
  <si>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</si>
  <si>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</si>
  <si>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</si>
  <si>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</si>
  <si>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</si>
  <si>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</si>
  <si>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</si>
  <si>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</si>
  <si>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</si>
  <si>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</si>
  <si>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</si>
  <si>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</si>
  <si>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</si>
  <si>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</si>
  <si>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</si>
  <si>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</si>
  <si>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</si>
  <si>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</si>
  <si>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</si>
  <si>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</si>
  <si>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</si>
  <si>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</si>
  <si>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</si>
  <si>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</si>
  <si>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</si>
  <si>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</si>
  <si>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</si>
  <si>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</si>
  <si>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</si>
  <si>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</si>
  <si>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</si>
  <si>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</si>
  <si>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</si>
  <si>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</si>
  <si>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</si>
  <si>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</si>
  <si>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</si>
  <si>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</si>
  <si>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</si>
  <si>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</si>
  <si>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</si>
  <si>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</si>
  <si>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</si>
  <si>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</si>
  <si>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</si>
  <si>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</si>
  <si>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</si>
  <si>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</si>
  <si>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</si>
  <si>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</si>
  <si>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</si>
  <si>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</si>
  <si>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</si>
  <si>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</si>
  <si>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</si>
  <si>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</si>
  <si>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</si>
  <si>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</si>
  <si>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</si>
  <si>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</si>
  <si>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</si>
  <si>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</si>
  <si>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</si>
  <si>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</si>
  <si>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</si>
  <si>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</si>
  <si>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</si>
  <si>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</si>
  <si>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</si>
  <si>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</si>
  <si>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</si>
  <si>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</si>
  <si>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</si>
  <si>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</si>
  <si>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</si>
  <si>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</si>
  <si>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</si>
  <si>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</si>
  <si>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</si>
  <si>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</si>
  <si>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</si>
  <si>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</si>
  <si>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</si>
  <si>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</si>
  <si>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</si>
  <si>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</si>
  <si>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</si>
  <si>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</si>
  <si>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</si>
  <si>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</si>
  <si>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</si>
  <si>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</si>
  <si>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</si>
  <si>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</si>
  <si>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</si>
  <si>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</si>
  <si>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</si>
  <si>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</si>
  <si>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</si>
  <si>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</si>
  <si>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</si>
  <si>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</si>
  <si>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</si>
  <si>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</si>
  <si>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</si>
  <si>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</si>
  <si>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</si>
  <si>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</si>
  <si>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</si>
  <si>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</si>
  <si>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</si>
  <si>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</si>
  <si>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</si>
  <si>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</si>
  <si>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</si>
  <si>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</si>
  <si>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</si>
  <si>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</si>
  <si>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</si>
  <si>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</si>
  <si>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</si>
  <si>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</si>
  <si>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</si>
  <si>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</si>
  <si>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</si>
  <si>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</si>
  <si>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</si>
  <si>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</si>
  <si>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</si>
  <si>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</si>
  <si>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</si>
  <si>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</si>
  <si>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</si>
  <si>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</si>
  <si>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</si>
  <si>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</si>
  <si>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</si>
  <si>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</si>
  <si>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</si>
  <si>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</si>
  <si>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</si>
  <si>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</si>
  <si>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</si>
  <si>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</si>
  <si>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</si>
  <si>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</si>
  <si>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</si>
  <si>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</si>
  <si>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</si>
  <si>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</si>
  <si>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</si>
  <si>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</si>
  <si>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</si>
  <si>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</si>
  <si>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</si>
  <si>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</si>
  <si>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</si>
  <si>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</si>
  <si>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</si>
  <si>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</si>
  <si>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</si>
  <si>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</si>
  <si>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</si>
  <si>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</si>
  <si>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</si>
  <si>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</si>
  <si>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</si>
  <si>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</si>
  <si>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</si>
  <si>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</si>
  <si>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</si>
  <si>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</si>
  <si>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</si>
  <si>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</si>
  <si>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</si>
  <si>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</si>
  <si>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</si>
  <si>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</si>
  <si>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</si>
  <si>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</si>
  <si>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</si>
  <si>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</si>
  <si>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</si>
  <si>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</si>
  <si>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</si>
  <si>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</si>
  <si>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</si>
  <si>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</si>
  <si>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</si>
  <si>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</si>
  <si>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</si>
  <si>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</si>
  <si>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</si>
  <si>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</si>
  <si>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</si>
  <si>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</si>
  <si>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</si>
  <si>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</si>
  <si>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</si>
  <si>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</si>
  <si>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</si>
  <si>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</si>
  <si>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</si>
  <si>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</si>
  <si>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</si>
  <si>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</si>
  <si>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</si>
  <si>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</si>
  <si>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</si>
  <si>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</si>
  <si>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</si>
  <si>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</si>
  <si>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</si>
  <si>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</si>
  <si>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</si>
  <si>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</si>
  <si>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</si>
  <si>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</si>
  <si>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</si>
  <si>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</si>
  <si>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</si>
  <si>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</si>
  <si>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</si>
  <si>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</si>
  <si>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</si>
  <si>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</si>
  <si>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</si>
  <si>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</si>
  <si>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</si>
  <si>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</si>
  <si>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</si>
  <si>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</si>
  <si>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</si>
  <si>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</si>
  <si>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</si>
  <si>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</si>
  <si>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</si>
  <si>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</si>
  <si>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</si>
  <si>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</si>
  <si>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</si>
  <si>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</si>
  <si>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</si>
  <si>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</si>
  <si>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</si>
  <si>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</si>
  <si>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</si>
  <si>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</si>
  <si>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</si>
  <si>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</si>
  <si>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</si>
  <si>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</si>
  <si>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</si>
  <si>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</si>
  <si>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</si>
  <si>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</si>
  <si>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</si>
  <si>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</si>
  <si>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</si>
  <si>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</si>
  <si>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</si>
  <si>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</si>
  <si>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</si>
  <si>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</si>
  <si>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</si>
  <si>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</si>
  <si>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</si>
  <si>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</si>
  <si>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</si>
  <si>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</si>
  <si>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</si>
  <si>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</si>
  <si>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</si>
  <si>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</si>
  <si>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</si>
  <si>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</si>
  <si>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</si>
  <si>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</si>
  <si>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</si>
  <si>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</si>
  <si>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</si>
  <si>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</si>
  <si>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</si>
  <si>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</si>
  <si>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</si>
  <si>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</si>
  <si>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</si>
  <si>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</si>
  <si>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</si>
  <si>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</si>
  <si>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</si>
  <si>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</si>
  <si>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</si>
  <si>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</si>
  <si>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</si>
  <si>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</si>
  <si>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</si>
  <si>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</si>
  <si>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</si>
  <si>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</si>
  <si>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</si>
  <si>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</si>
  <si>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</si>
  <si>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</si>
  <si>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</si>
  <si>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</si>
  <si>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</si>
  <si>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</si>
  <si>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</si>
  <si>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</si>
  <si>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</si>
  <si>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</si>
  <si>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</si>
  <si>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</si>
  <si>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</si>
  <si>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</si>
  <si>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</si>
  <si>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</si>
  <si>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</si>
  <si>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</si>
  <si>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</si>
  <si>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</si>
  <si>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</si>
  <si>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</si>
  <si>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</si>
  <si>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</si>
  <si>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</si>
  <si>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</si>
  <si>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</si>
  <si>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</si>
  <si>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</si>
  <si>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</si>
  <si>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</si>
  <si>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</si>
  <si>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</si>
  <si>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</si>
  <si>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</si>
  <si>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</si>
  <si>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</si>
  <si>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</si>
  <si>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</si>
  <si>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</si>
  <si>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</si>
  <si>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</si>
  <si>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</si>
  <si>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</si>
  <si>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</si>
  <si>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</si>
  <si>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</si>
  <si>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</si>
  <si>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</si>
  <si>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</si>
  <si>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</si>
  <si>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</si>
  <si>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</si>
  <si>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</si>
  <si>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</si>
  <si>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</si>
  <si>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</si>
  <si>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</si>
  <si>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</si>
  <si>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</si>
  <si>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</si>
  <si>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</si>
  <si>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</si>
  <si>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</si>
  <si>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</si>
  <si>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</si>
  <si>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</si>
  <si>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</si>
  <si>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</si>
  <si>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</si>
  <si>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</si>
  <si>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</si>
  <si>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</si>
  <si>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</si>
  <si>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</si>
  <si>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</si>
  <si>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</si>
  <si>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</si>
  <si>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</si>
  <si>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</si>
  <si>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</si>
  <si>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</si>
  <si>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</si>
  <si>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</si>
  <si>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</si>
  <si>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</si>
  <si>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</si>
  <si>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</si>
  <si>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</si>
  <si>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</si>
  <si>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</si>
  <si>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</si>
  <si>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</si>
  <si>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</si>
  <si>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</si>
  <si>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</si>
  <si>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</si>
  <si>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</si>
  <si>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</si>
  <si>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</si>
  <si>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</si>
  <si>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</si>
  <si>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</si>
  <si>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</si>
  <si>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</si>
  <si>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</si>
  <si>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</si>
  <si>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</si>
  <si>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</si>
  <si>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</si>
  <si>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</si>
  <si>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</si>
  <si>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</si>
  <si>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</si>
  <si>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</si>
  <si>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</si>
  <si>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</si>
  <si>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</si>
  <si>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</si>
  <si>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</si>
  <si>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</si>
  <si>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</si>
  <si>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</si>
  <si>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</si>
  <si>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</si>
  <si>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</si>
  <si>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</si>
  <si>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</si>
  <si>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</si>
  <si>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</si>
  <si>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</si>
  <si>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</si>
  <si>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</si>
  <si>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</si>
  <si>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</si>
  <si>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</si>
  <si>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</si>
  <si>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</si>
  <si>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</si>
  <si>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</si>
  <si>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</si>
  <si>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</si>
  <si>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</si>
  <si>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</si>
  <si>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</si>
  <si>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</si>
  <si>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</si>
  <si>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</si>
  <si>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</si>
  <si>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</si>
  <si>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</si>
  <si>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</si>
  <si>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</si>
  <si>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</si>
  <si>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</si>
  <si>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</si>
  <si>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</si>
  <si>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</si>
  <si>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</si>
  <si>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</si>
  <si>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</si>
  <si>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</si>
  <si>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</si>
  <si>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</si>
  <si>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</si>
  <si>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</si>
  <si>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</si>
  <si>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</si>
  <si>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</si>
  <si>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</si>
  <si>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</si>
  <si>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</si>
  <si>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</si>
  <si>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</si>
  <si>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</si>
  <si>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</si>
  <si>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</si>
  <si>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</si>
  <si>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</si>
  <si>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</si>
  <si>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</si>
  <si>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</si>
  <si>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</si>
  <si>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</si>
  <si>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</si>
  <si>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</si>
  <si>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</si>
  <si>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</si>
  <si>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</si>
  <si>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</si>
  <si>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</si>
  <si>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</si>
  <si>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</si>
  <si>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</si>
  <si>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</si>
  <si>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</si>
  <si>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</si>
  <si>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</si>
  <si>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</si>
  <si>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</si>
  <si>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</si>
  <si>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</si>
  <si>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</si>
  <si>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</si>
  <si>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</si>
  <si>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</si>
  <si>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</si>
  <si>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</si>
  <si>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</si>
  <si>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</si>
  <si>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</si>
  <si>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</si>
  <si>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</si>
  <si>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</si>
  <si>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</si>
  <si>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</si>
  <si>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</si>
  <si>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</si>
  <si>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</si>
  <si>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</si>
  <si>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</si>
  <si>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</si>
  <si>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</si>
  <si>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</si>
  <si>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</si>
  <si>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</si>
  <si>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</si>
  <si>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</si>
  <si>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</si>
  <si>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</si>
  <si>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</si>
  <si>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</si>
  <si>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</si>
  <si>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</si>
  <si>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</si>
  <si>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</si>
  <si>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</si>
  <si>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</si>
  <si>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</si>
  <si>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</si>
  <si>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</si>
  <si>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</si>
  <si>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</si>
  <si>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</si>
  <si>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</si>
  <si>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</si>
  <si>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</si>
  <si>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</si>
  <si>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</si>
  <si>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</si>
  <si>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</si>
  <si>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</si>
  <si>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</si>
  <si>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</si>
  <si>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</si>
  <si>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</si>
  <si>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</si>
  <si>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</si>
  <si>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</si>
  <si>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</si>
  <si>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</si>
  <si>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</si>
  <si>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</si>
  <si>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</si>
  <si>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</si>
  <si>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</si>
  <si>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</si>
  <si>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</si>
  <si>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</si>
  <si>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</si>
  <si>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</si>
  <si>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</si>
  <si>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</si>
  <si>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</si>
  <si>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</si>
  <si>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</si>
  <si>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</si>
  <si>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</si>
  <si>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</si>
  <si>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</si>
  <si>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</si>
  <si>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</si>
  <si>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</si>
  <si>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</si>
  <si>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</si>
  <si>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</si>
  <si>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</si>
  <si>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</si>
  <si>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</si>
  <si>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</si>
  <si>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</si>
  <si>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</si>
  <si>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</si>
  <si>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</si>
  <si>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</si>
  <si>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</si>
  <si>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</si>
  <si>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</si>
  <si>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</si>
  <si>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</si>
  <si>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</si>
  <si>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</si>
  <si>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</si>
  <si>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</si>
  <si>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</si>
  <si>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</si>
  <si>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</si>
  <si>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</si>
  <si>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</si>
  <si>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</si>
  <si>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</si>
  <si>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</si>
  <si>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</si>
  <si>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</si>
  <si>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</si>
  <si>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</si>
  <si>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</si>
  <si>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</si>
  <si>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</si>
  <si>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</si>
  <si>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</si>
  <si>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</si>
  <si>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</si>
  <si>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</si>
  <si>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</si>
  <si>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</si>
  <si>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</si>
  <si>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</si>
  <si>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</si>
  <si>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</si>
  <si>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</si>
  <si>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</si>
  <si>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</si>
  <si>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</si>
  <si>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</si>
  <si>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</si>
  <si>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</si>
  <si>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</si>
  <si>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</si>
  <si>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</si>
  <si>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</si>
  <si>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</si>
  <si>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</si>
  <si>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</si>
  <si>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</si>
  <si>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</si>
  <si>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</si>
  <si>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</si>
  <si>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</si>
  <si>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</si>
  <si>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</si>
  <si>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</si>
  <si>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</si>
  <si>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</si>
  <si>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</si>
  <si>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</si>
  <si>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</si>
  <si>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</si>
  <si>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</si>
  <si>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</si>
  <si>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</si>
  <si>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</si>
  <si>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</si>
  <si>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</si>
  <si>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</si>
  <si>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</si>
  <si>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</si>
  <si>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</si>
  <si>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</si>
  <si>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</si>
  <si>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</si>
  <si>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</si>
  <si>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</si>
  <si>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</si>
  <si>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</si>
  <si>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</si>
  <si>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</si>
  <si>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</si>
  <si>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</si>
  <si>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</si>
  <si>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</si>
  <si>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</si>
  <si>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</si>
  <si>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</si>
  <si>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</si>
  <si>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</si>
  <si>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</si>
  <si>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</si>
  <si>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</si>
  <si>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</si>
  <si>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</si>
  <si>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</si>
  <si>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</si>
  <si>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</si>
  <si>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</si>
  <si>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</si>
  <si>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</si>
  <si>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</si>
  <si>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</si>
  <si>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</si>
  <si>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</si>
  <si>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</si>
  <si>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</si>
  <si>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</si>
  <si>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</si>
  <si>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</si>
  <si>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</si>
  <si>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</si>
  <si>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</si>
  <si>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</si>
  <si>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</si>
  <si>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</si>
  <si>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</si>
  <si>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</si>
  <si>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</si>
  <si>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</si>
  <si>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</si>
  <si>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</si>
  <si>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</si>
  <si>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</si>
  <si>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</si>
  <si>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</si>
  <si>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</si>
  <si>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</si>
  <si>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</si>
  <si>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</si>
  <si>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</si>
  <si>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</si>
  <si>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</si>
  <si>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</si>
  <si>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</si>
  <si>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</si>
  <si>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</si>
  <si>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</si>
  <si>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</si>
  <si>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</si>
  <si>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</si>
  <si>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</si>
  <si>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</si>
  <si>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</si>
  <si>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</si>
  <si>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</si>
  <si>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</si>
  <si>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</si>
  <si>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</si>
  <si>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</si>
  <si>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</si>
  <si>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</si>
  <si>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</si>
  <si>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</si>
  <si>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</si>
  <si>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</si>
  <si>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</si>
  <si>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</si>
  <si>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</si>
  <si>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</si>
  <si>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</si>
  <si>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</si>
  <si>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</si>
  <si>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</si>
  <si>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</si>
  <si>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</si>
  <si>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</si>
  <si>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</si>
  <si>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</si>
  <si>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</si>
  <si>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</si>
  <si>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</si>
  <si>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</si>
  <si>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</si>
  <si>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</si>
  <si>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</si>
  <si>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</si>
  <si>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</si>
  <si>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</si>
  <si>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</si>
  <si>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</si>
  <si>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</si>
  <si>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</si>
  <si>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</si>
  <si>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</si>
  <si>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</si>
  <si>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</si>
  <si>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</si>
  <si>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</si>
  <si>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</si>
  <si>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</si>
  <si>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</si>
  <si>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</si>
  <si>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</si>
  <si>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</si>
  <si>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</si>
  <si>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</si>
  <si>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</si>
  <si>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</si>
  <si>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</si>
  <si>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</si>
  <si>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</si>
  <si>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</si>
  <si>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</si>
  <si>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</si>
  <si>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</si>
  <si>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</si>
  <si>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</si>
  <si>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</si>
  <si>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</si>
  <si>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</si>
  <si>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</si>
  <si>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</si>
  <si>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</si>
  <si>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</si>
  <si>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</si>
  <si>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</si>
  <si>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</si>
  <si>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</si>
  <si>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</si>
  <si>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</si>
  <si>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</si>
  <si>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</si>
  <si>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</si>
  <si>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</si>
  <si>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</si>
  <si>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</si>
  <si>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</si>
  <si>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</si>
  <si>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</si>
  <si>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</si>
  <si>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</si>
  <si>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</si>
  <si>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</si>
  <si>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</si>
  <si>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</si>
  <si>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</si>
  <si>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</si>
  <si>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</si>
  <si>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</si>
  <si>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</si>
  <si>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</si>
  <si>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</si>
  <si>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</si>
  <si>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</si>
  <si>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</si>
  <si>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</si>
  <si>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</si>
  <si>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</si>
  <si>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</si>
  <si>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</si>
  <si>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</si>
  <si>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</si>
  <si>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</si>
  <si>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</si>
  <si>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</si>
  <si>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</si>
  <si>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</si>
  <si>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</si>
  <si>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</si>
  <si>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</si>
  <si>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</si>
  <si>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</si>
  <si>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</si>
  <si>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</si>
  <si>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</si>
  <si>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</si>
  <si>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</si>
  <si>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</si>
  <si>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</si>
  <si>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</si>
  <si>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</si>
  <si>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</si>
  <si>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</si>
  <si>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</si>
  <si>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</si>
  <si>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</si>
  <si>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</si>
  <si>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</si>
  <si>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</si>
  <si>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</si>
  <si>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</si>
  <si>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</si>
  <si>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</si>
  <si>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</si>
  <si>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</si>
  <si>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</si>
  <si>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</si>
  <si>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</si>
  <si>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</si>
  <si>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</si>
  <si>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</si>
  <si>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</si>
  <si>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</si>
  <si>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</si>
  <si>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</si>
  <si>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</si>
  <si>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</si>
  <si>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</si>
  <si>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</si>
  <si>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</si>
  <si>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</si>
  <si>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</si>
  <si>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</si>
  <si>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</si>
  <si>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</si>
  <si>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</si>
  <si>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</si>
  <si>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</si>
  <si>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</si>
  <si>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</si>
  <si>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</si>
  <si>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</si>
  <si>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</si>
  <si>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</si>
  <si>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</si>
  <si>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</si>
  <si>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</si>
  <si>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</si>
  <si>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</si>
  <si>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</si>
  <si>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</si>
  <si>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</si>
  <si>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</si>
  <si>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</si>
  <si>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</si>
  <si>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</si>
  <si>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</si>
  <si>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</si>
  <si>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</si>
  <si>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</si>
  <si>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</si>
  <si>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</si>
  <si>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</si>
  <si>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</si>
  <si>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</si>
  <si>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</si>
  <si>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</si>
  <si>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</si>
  <si>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</si>
  <si>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</si>
  <si>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</si>
  <si>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</si>
  <si>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</si>
  <si>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</si>
  <si>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</si>
  <si>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</si>
  <si>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</si>
  <si>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</si>
  <si>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</si>
  <si>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</si>
  <si>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</si>
  <si>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</si>
  <si>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</si>
  <si>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</si>
  <si>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</si>
  <si>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</si>
  <si>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</si>
  <si>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</si>
  <si>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</si>
  <si>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</si>
  <si>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</si>
  <si>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</si>
  <si>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</si>
  <si>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</si>
  <si>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</si>
  <si>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</si>
  <si>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</si>
  <si>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</si>
  <si>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</si>
  <si>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</si>
  <si>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</si>
  <si>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</si>
  <si>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</si>
  <si>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</si>
  <si>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</si>
  <si>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</si>
  <si>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</si>
  <si>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</si>
  <si>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</si>
  <si>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</si>
  <si>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</si>
  <si>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</si>
  <si>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</si>
  <si>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</si>
  <si>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</si>
  <si>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</si>
  <si>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</si>
  <si>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</si>
  <si>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</si>
  <si>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</si>
  <si>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</si>
  <si>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</si>
  <si>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</si>
  <si>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</si>
  <si>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</si>
  <si>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</si>
  <si>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</si>
  <si>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</si>
  <si>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</si>
  <si>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</si>
  <si>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</si>
  <si>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</si>
  <si>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</si>
  <si>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</si>
  <si>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</si>
  <si>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</si>
  <si>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</si>
  <si>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</si>
  <si>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</si>
  <si>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</si>
  <si>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</si>
  <si>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</si>
  <si>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</si>
  <si>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</si>
  <si>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</si>
  <si>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</si>
  <si>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</si>
  <si>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</si>
  <si>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</si>
  <si>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</si>
  <si>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</si>
  <si>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</si>
  <si>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</si>
  <si>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</si>
  <si>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</si>
  <si>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</si>
  <si>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</si>
  <si>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</si>
  <si>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</si>
  <si>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</si>
  <si>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</si>
  <si>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</si>
  <si>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</si>
  <si>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</si>
  <si>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</si>
  <si>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</si>
  <si>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</si>
  <si>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</si>
  <si>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</si>
  <si>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</si>
  <si>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</si>
  <si>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</si>
  <si>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</si>
  <si>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</si>
  <si>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</si>
  <si>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</si>
  <si>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</si>
  <si>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</si>
  <si>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</si>
  <si>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</si>
  <si>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</si>
  <si>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</si>
  <si>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</si>
  <si>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</si>
  <si>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</si>
  <si>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</si>
  <si>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</si>
  <si>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</si>
  <si>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</si>
  <si>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</si>
  <si>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</si>
  <si>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</si>
  <si>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</si>
  <si>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</si>
  <si>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</si>
  <si>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</si>
  <si>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</si>
  <si>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</si>
  <si>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</si>
  <si>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</si>
  <si>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</si>
  <si>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</si>
  <si>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</si>
  <si>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</si>
  <si>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</si>
  <si>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</si>
  <si>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</si>
  <si>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</si>
  <si>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</si>
  <si>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</si>
  <si>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</si>
  <si>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</si>
  <si>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</si>
  <si>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</si>
  <si>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</si>
  <si>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</si>
  <si>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</si>
  <si>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</si>
  <si>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</si>
  <si>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</si>
  <si>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</si>
  <si>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</si>
  <si>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</si>
  <si>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</si>
  <si>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</si>
  <si>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</si>
  <si>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</si>
  <si>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</si>
  <si>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</si>
  <si>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</si>
  <si>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</si>
  <si>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</si>
  <si>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</si>
  <si>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</si>
  <si>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</si>
  <si>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</si>
  <si>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</si>
  <si>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</si>
  <si>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</si>
  <si>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</si>
  <si>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</si>
  <si>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</si>
  <si>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</si>
  <si>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</si>
  <si>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</si>
  <si>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</si>
  <si>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</si>
  <si>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</si>
  <si>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</si>
  <si>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</si>
  <si>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</si>
  <si>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</si>
  <si>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</si>
  <si>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</si>
  <si>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</si>
  <si>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</si>
  <si>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</si>
  <si>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</si>
  <si>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</si>
  <si>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</si>
  <si>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</si>
  <si>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</si>
  <si>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</si>
  <si>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</si>
  <si>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</si>
  <si>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</si>
  <si>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</si>
  <si>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</si>
  <si>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</si>
  <si>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</si>
  <si>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</si>
  <si>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</si>
  <si>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</si>
  <si>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</si>
  <si>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</si>
  <si>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</si>
  <si>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</si>
  <si>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</si>
  <si>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</si>
  <si>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</si>
  <si>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</si>
  <si>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</si>
  <si>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</si>
  <si>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</si>
  <si>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</si>
  <si>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</si>
  <si>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</si>
  <si>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</si>
  <si>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</si>
  <si>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</si>
  <si>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</si>
  <si>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</si>
  <si>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</si>
  <si>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</si>
  <si>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</si>
  <si>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</si>
  <si>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</si>
  <si>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</si>
  <si>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</si>
  <si>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</si>
  <si>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</si>
  <si>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</si>
  <si>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</si>
  <si>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</si>
  <si>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</si>
  <si>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</si>
  <si>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</si>
  <si>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</si>
  <si>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</si>
  <si>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</si>
  <si>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</si>
  <si>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</si>
  <si>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</si>
  <si>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</si>
  <si>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</si>
  <si>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</si>
  <si>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</si>
  <si>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</si>
  <si>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</si>
  <si>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</si>
  <si>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</si>
  <si>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</si>
  <si>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</si>
  <si>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</si>
  <si>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</si>
  <si>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</si>
  <si>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</si>
  <si>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</si>
  <si>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</si>
  <si>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</si>
  <si>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</si>
  <si>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</si>
  <si>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</si>
  <si>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</si>
  <si>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</si>
  <si>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</si>
  <si>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</si>
  <si>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</si>
  <si>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</si>
  <si>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</si>
  <si>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</si>
  <si>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</si>
  <si>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</si>
  <si>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</si>
  <si>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</si>
  <si>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</si>
  <si>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</si>
  <si>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</si>
  <si>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</si>
  <si>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</si>
  <si>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</si>
  <si>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</si>
  <si>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</si>
  <si>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</si>
  <si>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</si>
  <si>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</si>
  <si>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</si>
  <si>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</si>
  <si>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</si>
  <si>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</si>
  <si>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</si>
  <si>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</si>
  <si>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</si>
  <si>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</si>
  <si>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</si>
  <si>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</si>
  <si>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</si>
  <si>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</si>
  <si>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</si>
  <si>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</si>
  <si>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</si>
  <si>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</si>
  <si>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</si>
  <si>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</si>
  <si>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</si>
  <si>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</si>
  <si>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</si>
  <si>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</si>
  <si>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</si>
  <si>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</si>
  <si>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</si>
  <si>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</si>
  <si>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</si>
  <si>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</si>
  <si>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</si>
  <si>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</si>
  <si>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</si>
  <si>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</si>
  <si>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</si>
  <si>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</si>
  <si>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</si>
  <si>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</si>
  <si>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</si>
  <si>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</si>
  <si>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</si>
  <si>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</si>
  <si>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</si>
  <si>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</si>
  <si>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</si>
  <si>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</si>
  <si>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</si>
  <si>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</si>
  <si>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</si>
  <si>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</si>
  <si>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</si>
  <si>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</si>
  <si>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</si>
  <si>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</si>
  <si>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</si>
  <si>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</si>
  <si>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</si>
  <si>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</si>
  <si>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</si>
  <si>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</si>
  <si>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</si>
  <si>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</si>
  <si>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</si>
  <si>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</si>
  <si>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</si>
  <si>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</si>
  <si>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</si>
  <si>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</si>
  <si>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</si>
  <si>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</si>
  <si>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</si>
  <si>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</si>
  <si>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</si>
  <si>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</si>
  <si>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</si>
  <si>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</si>
  <si>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</si>
  <si>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</si>
  <si>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</si>
  <si>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</si>
  <si>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</si>
  <si>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</si>
  <si>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</si>
  <si>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</si>
  <si>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</si>
  <si>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</si>
  <si>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</si>
  <si>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</si>
  <si>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</si>
  <si>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</si>
  <si>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</si>
  <si>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</si>
  <si>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</si>
  <si>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</si>
  <si>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</si>
  <si>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</si>
  <si>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</si>
  <si>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</si>
  <si>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</si>
  <si>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</si>
  <si>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</si>
  <si>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</si>
  <si>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</si>
  <si>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</si>
  <si>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</si>
  <si>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</si>
  <si>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</si>
  <si>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</si>
  <si>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</si>
  <si>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</si>
  <si>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</si>
  <si>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</si>
  <si>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</si>
  <si>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</si>
  <si>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</si>
  <si>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</si>
  <si>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</si>
  <si>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</si>
  <si>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</si>
  <si>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</si>
  <si>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</si>
  <si>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</si>
  <si>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</si>
  <si>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</si>
  <si>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</si>
  <si>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</si>
  <si>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</si>
  <si>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</si>
  <si>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</si>
  <si>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</si>
  <si>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</si>
  <si>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</si>
  <si>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</si>
  <si>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</si>
  <si>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</si>
  <si>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</si>
  <si>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</si>
  <si>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</si>
  <si>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</si>
  <si>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</si>
  <si>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</si>
  <si>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</si>
  <si>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</si>
  <si>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</si>
  <si>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</si>
  <si>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</si>
  <si>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</si>
  <si>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</si>
  <si>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</si>
  <si>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</si>
  <si>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</si>
  <si>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</si>
  <si>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</si>
  <si>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</si>
  <si>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</si>
  <si>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</si>
  <si>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</si>
  <si>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</si>
  <si>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</si>
  <si>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</si>
  <si>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</si>
  <si>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</si>
  <si>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</si>
  <si>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</si>
  <si>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</si>
  <si>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</si>
  <si>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</si>
  <si>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</si>
  <si>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</si>
  <si>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</si>
  <si>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</si>
  <si>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</si>
  <si>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</si>
  <si>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</si>
  <si>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</si>
  <si>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</si>
  <si>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</si>
  <si>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</si>
  <si>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</si>
  <si>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</si>
  <si>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</si>
  <si>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</si>
  <si>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</si>
  <si>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</si>
  <si>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</si>
  <si>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</si>
  <si>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</si>
  <si>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</si>
  <si>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</si>
  <si>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</si>
  <si>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</si>
  <si>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</si>
  <si>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</si>
  <si>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</si>
  <si>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</si>
  <si>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</si>
  <si>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</si>
  <si>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</si>
  <si>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</si>
  <si>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</si>
  <si>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</si>
  <si>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</si>
  <si>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</si>
  <si>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</si>
  <si>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</si>
  <si>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</si>
  <si>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</si>
  <si>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</si>
  <si>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</si>
  <si>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</si>
  <si>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</si>
  <si>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</si>
  <si>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</si>
  <si>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</si>
  <si>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</si>
  <si>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</si>
  <si>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</si>
  <si>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</si>
  <si>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</si>
  <si>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</si>
  <si>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</si>
  <si>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</si>
  <si>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</si>
  <si>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</si>
  <si>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</si>
  <si>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</si>
  <si>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</si>
  <si>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</si>
  <si>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</si>
  <si>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</si>
  <si>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</si>
  <si>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</si>
  <si>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</si>
  <si>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</si>
  <si>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</si>
  <si>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</si>
  <si>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</si>
  <si>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</si>
  <si>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</si>
  <si>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</si>
  <si>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</si>
  <si>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</si>
  <si>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</si>
  <si>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</si>
  <si>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</si>
  <si>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</si>
  <si>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</si>
  <si>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</si>
  <si>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</si>
  <si>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</si>
  <si>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</si>
  <si>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</si>
  <si>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</si>
  <si>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</si>
  <si>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</si>
  <si>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</si>
  <si>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</si>
  <si>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</si>
  <si>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</si>
  <si>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</si>
  <si>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</si>
  <si>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</si>
  <si>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</si>
  <si>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</si>
  <si>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</si>
  <si>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</si>
  <si>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</si>
  <si>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</si>
  <si>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</si>
  <si>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</si>
  <si>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</si>
  <si>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</si>
  <si>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</si>
  <si>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</si>
  <si>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</si>
  <si>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</si>
  <si>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</si>
  <si>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</si>
  <si>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</si>
  <si>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</si>
  <si>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</si>
  <si>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</si>
  <si>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</si>
  <si>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</si>
  <si>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</si>
  <si>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</si>
  <si>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</si>
  <si>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</si>
  <si>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</si>
  <si>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</si>
  <si>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</si>
  <si>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</si>
  <si>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</si>
  <si>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</si>
  <si>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</si>
  <si>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</si>
  <si>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</si>
  <si>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</si>
  <si>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</si>
  <si>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</si>
  <si>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</si>
  <si>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</si>
  <si>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</si>
  <si>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</si>
  <si>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</si>
  <si>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</si>
  <si>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</si>
  <si>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</si>
  <si>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</si>
  <si>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</si>
  <si>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</si>
  <si>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</si>
  <si>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</si>
  <si>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</si>
  <si>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</si>
  <si>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</si>
  <si>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</si>
  <si>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</si>
  <si>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</si>
  <si>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</si>
  <si>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</si>
  <si>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</si>
  <si>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</si>
  <si>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</si>
  <si>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</si>
  <si>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</si>
  <si>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</si>
  <si>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</si>
  <si>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</si>
  <si>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</si>
  <si>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</si>
  <si>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</si>
  <si>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</si>
  <si>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</si>
  <si>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</si>
  <si>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</si>
  <si>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</si>
  <si>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</si>
  <si>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</si>
  <si>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</si>
  <si>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</si>
  <si>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</si>
  <si>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</si>
  <si>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</si>
  <si>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</si>
  <si>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</si>
  <si>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</si>
  <si>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</si>
  <si>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</si>
  <si>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</si>
  <si>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</si>
  <si>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</si>
  <si>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</si>
  <si>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</si>
  <si>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</si>
  <si>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</si>
  <si>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</si>
  <si>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</si>
  <si>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</si>
  <si>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</si>
  <si>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</si>
  <si>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</si>
  <si>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</si>
  <si>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</si>
  <si>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</si>
  <si>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</si>
  <si>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</si>
  <si>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</si>
  <si>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</si>
  <si>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</si>
  <si>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</si>
  <si>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</si>
  <si>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</si>
  <si>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</si>
  <si>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</si>
  <si>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</si>
  <si>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</si>
  <si>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</si>
  <si>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</si>
  <si>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</si>
  <si>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</si>
  <si>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</si>
  <si>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</si>
  <si>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</si>
  <si>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</si>
  <si>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</si>
  <si>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</si>
  <si>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</si>
  <si>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</si>
  <si>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</si>
  <si>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</si>
  <si>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</si>
  <si>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</si>
  <si>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</si>
  <si>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</si>
  <si>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</si>
  <si>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</si>
  <si>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</si>
  <si>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</si>
  <si>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</si>
  <si>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</si>
  <si>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</si>
  <si>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</si>
  <si>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</si>
  <si>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</si>
  <si>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</si>
  <si>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</si>
  <si>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</si>
  <si>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</si>
  <si>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</si>
  <si>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</si>
  <si>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</si>
  <si>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</si>
  <si>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</si>
  <si>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</si>
  <si>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</si>
  <si>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</si>
  <si>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</si>
  <si>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</si>
  <si>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</si>
  <si>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</si>
  <si>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</si>
  <si>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</si>
  <si>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</si>
  <si>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</si>
  <si>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</si>
  <si>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</si>
  <si>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</si>
  <si>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</si>
  <si>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</si>
  <si>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</si>
  <si>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</si>
  <si>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</si>
  <si>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</si>
  <si>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</si>
  <si>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</si>
  <si>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</si>
  <si>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</si>
  <si>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</si>
  <si>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</si>
  <si>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</si>
  <si>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</si>
  <si>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</si>
  <si>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</si>
  <si>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</si>
  <si>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</si>
  <si>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</si>
  <si>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</si>
  <si>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</si>
  <si>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</si>
  <si>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</si>
  <si>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</si>
  <si>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</si>
  <si>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</si>
  <si>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</si>
  <si>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</si>
  <si>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</si>
  <si>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</si>
  <si>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</si>
  <si>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</si>
  <si>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</si>
  <si>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</si>
  <si>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</si>
  <si>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</si>
  <si>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</si>
  <si>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</si>
  <si>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</si>
  <si>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</si>
  <si>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</si>
  <si>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</si>
  <si>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</si>
  <si>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</si>
  <si>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</si>
  <si>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</si>
  <si>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</si>
  <si>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</si>
  <si>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</si>
  <si>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</si>
  <si>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</si>
  <si>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</si>
  <si>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</si>
  <si>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</si>
  <si>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</si>
  <si>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</si>
  <si>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</si>
  <si>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</si>
  <si>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</si>
  <si>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</si>
  <si>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</si>
  <si>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</si>
  <si>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</si>
  <si>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</si>
  <si>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</si>
  <si>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</si>
  <si>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</si>
  <si>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</si>
  <si>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</si>
  <si>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</si>
  <si>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</si>
  <si>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</si>
  <si>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</si>
  <si>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</si>
  <si>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</si>
  <si>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</si>
  <si>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</si>
  <si>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</si>
  <si>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</si>
  <si>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</si>
  <si>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</si>
  <si>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</si>
  <si>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</si>
  <si>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</si>
  <si>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</si>
  <si>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</si>
  <si>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</si>
  <si>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</si>
  <si>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</si>
  <si>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</si>
  <si>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</si>
  <si>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</si>
  <si>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</si>
  <si>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</si>
  <si>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</si>
  <si>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</si>
  <si>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</si>
  <si>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</si>
  <si>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</si>
  <si>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</si>
  <si>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</si>
  <si>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</si>
  <si>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</si>
  <si>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</si>
  <si>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</si>
  <si>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</si>
  <si>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</si>
  <si>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</si>
  <si>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</si>
  <si>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</si>
  <si>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</si>
  <si>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</si>
  <si>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</si>
  <si>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</si>
  <si>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</si>
  <si>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</si>
  <si>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</si>
  <si>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</si>
  <si>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</si>
  <si>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</si>
  <si>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</si>
  <si>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</si>
  <si>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</si>
  <si>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</si>
  <si>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</si>
  <si>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</si>
  <si>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</si>
  <si>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</si>
  <si>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</si>
  <si>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</si>
  <si>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</si>
  <si>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</si>
  <si>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</si>
  <si>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</si>
  <si>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</si>
  <si>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</si>
  <si>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</si>
  <si>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</si>
  <si>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</si>
  <si>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</si>
  <si>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</si>
  <si>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</si>
  <si>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</si>
  <si>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</si>
  <si>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</si>
  <si>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</si>
  <si>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</si>
  <si>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</si>
  <si>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</si>
  <si>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</si>
  <si>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</si>
  <si>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</si>
  <si>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</si>
  <si>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</si>
  <si>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</si>
  <si>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</si>
  <si>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</si>
  <si>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</si>
  <si>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</si>
  <si>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</si>
  <si>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</si>
  <si>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</si>
  <si>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</si>
  <si>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</si>
  <si>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</si>
  <si>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</si>
  <si>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</si>
  <si>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</si>
  <si>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</si>
  <si>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</si>
  <si>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</si>
  <si>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</si>
  <si>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</si>
  <si>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</si>
  <si>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</si>
  <si>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</si>
  <si>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</si>
  <si>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</si>
  <si>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</si>
  <si>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</si>
  <si>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</si>
  <si>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</si>
  <si>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</si>
  <si>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</si>
  <si>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</si>
  <si>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</si>
  <si>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</si>
  <si>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</si>
  <si>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</si>
  <si>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</si>
  <si>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</si>
  <si>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</si>
  <si>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</si>
  <si>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</si>
  <si>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</si>
  <si>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</si>
  <si>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</si>
  <si>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</si>
  <si>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</si>
  <si>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</si>
  <si>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</si>
  <si>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</si>
  <si>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</si>
  <si>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</si>
  <si>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</si>
  <si>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</si>
  <si>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</si>
  <si>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</si>
  <si>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</si>
  <si>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</si>
  <si>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</si>
  <si>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</si>
  <si>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</si>
  <si>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</si>
  <si>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</si>
  <si>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</si>
  <si>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</si>
  <si>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</si>
  <si>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</si>
  <si>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</si>
  <si>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</si>
  <si>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</si>
  <si>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</si>
  <si>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</si>
  <si>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</si>
  <si>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</si>
  <si>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</si>
  <si>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</si>
  <si>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</si>
  <si>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</si>
  <si>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</si>
  <si>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</si>
  <si>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</si>
  <si>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</si>
  <si>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</si>
  <si>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</si>
  <si>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</si>
  <si>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</si>
  <si>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</si>
  <si>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</si>
  <si>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</si>
  <si>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</si>
  <si>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</si>
  <si>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</si>
  <si>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</si>
  <si>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</si>
  <si>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</si>
  <si>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</si>
  <si>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</si>
  <si>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</si>
  <si>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</si>
  <si>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</si>
  <si>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</si>
  <si>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</si>
  <si>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</si>
  <si>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</si>
  <si>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</si>
  <si>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</si>
  <si>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</si>
  <si>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</si>
  <si>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</si>
  <si>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</si>
  <si>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</si>
  <si>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</si>
  <si>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</si>
  <si>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</si>
  <si>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</si>
  <si>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</si>
  <si>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</si>
  <si>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</si>
  <si>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</si>
  <si>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</si>
  <si>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</si>
  <si>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</si>
  <si>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</si>
  <si>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</si>
  <si>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</si>
  <si>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</si>
  <si>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</si>
  <si>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</si>
  <si>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</si>
  <si>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</si>
  <si>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</si>
  <si>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</si>
  <si>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</si>
  <si>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</si>
  <si>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</si>
  <si>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</si>
  <si>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</si>
  <si>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</si>
  <si>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</si>
  <si>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</si>
  <si>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</si>
  <si>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</si>
  <si>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</si>
  <si>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</si>
  <si>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</si>
  <si>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</si>
  <si>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</si>
  <si>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</si>
  <si>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</si>
  <si>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</si>
  <si>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</si>
  <si>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</si>
  <si>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</si>
  <si>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</si>
  <si>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</si>
  <si>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</si>
  <si>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</si>
  <si>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</si>
  <si>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</si>
  <si>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</si>
  <si>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</si>
  <si>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</si>
  <si>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</si>
  <si>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</si>
  <si>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</si>
  <si>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</si>
  <si>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</si>
  <si>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</si>
  <si>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</si>
  <si>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</si>
  <si>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</si>
  <si>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</si>
  <si>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</si>
  <si>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</si>
  <si>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</si>
  <si>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</si>
  <si>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</si>
  <si>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</si>
  <si>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</si>
  <si>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</si>
  <si>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</si>
  <si>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</si>
  <si>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</si>
  <si>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</si>
  <si>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</si>
  <si>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</si>
  <si>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</si>
  <si>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</si>
  <si>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</si>
  <si>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</si>
  <si>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</si>
  <si>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</si>
  <si>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</si>
  <si>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</si>
  <si>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</si>
  <si>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</si>
  <si>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</si>
  <si>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</si>
  <si>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</si>
  <si>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</si>
  <si>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</si>
  <si>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</si>
  <si>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</si>
  <si>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</si>
  <si>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</si>
  <si>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</si>
  <si>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</si>
  <si>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</si>
  <si>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</si>
  <si>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</si>
  <si>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</si>
  <si>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</si>
  <si>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</si>
  <si>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</si>
  <si>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</si>
  <si>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</si>
  <si>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</si>
  <si>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</si>
  <si>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</si>
  <si>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</si>
  <si>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</si>
  <si>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</si>
  <si>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</si>
  <si>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</si>
  <si>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</si>
  <si>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</si>
  <si>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</si>
  <si>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</si>
  <si>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</si>
  <si>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</si>
  <si>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</si>
  <si>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</si>
  <si>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</si>
  <si>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</si>
  <si>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</si>
  <si>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</si>
  <si>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</si>
  <si>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</si>
  <si>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</si>
  <si>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</si>
  <si>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</si>
  <si>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</si>
  <si>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</si>
  <si>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</si>
  <si>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</si>
  <si>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</si>
  <si>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</si>
  <si>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</si>
  <si>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</si>
  <si>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</si>
  <si>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</si>
  <si>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</si>
  <si>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</si>
  <si>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</si>
  <si>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</si>
  <si>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</si>
  <si>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</si>
  <si>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</si>
  <si>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</si>
  <si>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</si>
  <si>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</si>
  <si>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</si>
  <si>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</si>
  <si>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</si>
  <si>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</si>
  <si>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</si>
  <si>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</si>
  <si>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</si>
  <si>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</si>
  <si>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</si>
  <si>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</si>
  <si>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</si>
  <si>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</si>
  <si>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</si>
  <si>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</si>
  <si>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</si>
  <si>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</si>
  <si>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</si>
  <si>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</si>
  <si>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</si>
  <si>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</si>
  <si>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</si>
  <si>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</si>
  <si>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</si>
  <si>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</si>
  <si>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</si>
  <si>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</si>
  <si>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</si>
  <si>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</si>
  <si>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</si>
  <si>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</si>
  <si>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</si>
  <si>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</si>
  <si>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</si>
  <si>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</si>
  <si>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</si>
  <si>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</si>
  <si>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</si>
  <si>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</si>
  <si>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</si>
  <si>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</si>
  <si>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</si>
  <si>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</si>
  <si>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</si>
  <si>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</si>
  <si>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</si>
  <si>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</si>
  <si>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</si>
  <si>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</si>
  <si>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</si>
  <si>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</si>
  <si>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</si>
  <si>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</si>
  <si>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</si>
  <si>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</si>
  <si>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</si>
  <si>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</si>
  <si>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</si>
  <si>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</si>
  <si>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</si>
  <si>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</si>
  <si>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</si>
  <si>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</si>
  <si>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</si>
  <si>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</si>
  <si>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</si>
  <si>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</si>
  <si>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</si>
  <si>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</si>
  <si>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</si>
  <si>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</si>
  <si>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</si>
  <si>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</si>
  <si>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</si>
  <si>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</si>
  <si>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</si>
  <si>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</si>
  <si>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</si>
  <si>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</si>
  <si>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</si>
  <si>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</si>
  <si>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</si>
  <si>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</si>
  <si>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</si>
  <si>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</si>
  <si>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</si>
  <si>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</si>
  <si>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</si>
  <si>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</si>
  <si>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</si>
  <si>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</si>
  <si>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</si>
  <si>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</si>
  <si>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</si>
  <si>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</si>
  <si>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</si>
  <si>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</si>
  <si>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</si>
  <si>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</si>
  <si>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</si>
  <si>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</si>
  <si>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</si>
  <si>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</si>
  <si>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</si>
  <si>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</si>
  <si>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</si>
  <si>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</si>
  <si>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</si>
  <si>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</si>
  <si>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</si>
  <si>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</si>
  <si>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</si>
  <si>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</si>
  <si>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</si>
  <si>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</si>
  <si>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</si>
  <si>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</si>
  <si>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</si>
  <si>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</si>
  <si>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</si>
  <si>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</si>
  <si>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</si>
  <si>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</si>
  <si>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</si>
  <si>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</si>
  <si>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</si>
  <si>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</si>
  <si>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</si>
  <si>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</si>
  <si>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</si>
  <si>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</si>
  <si>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</si>
  <si>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</si>
  <si>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</si>
  <si>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</si>
  <si>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</si>
  <si>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</si>
  <si>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</si>
  <si>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</si>
  <si>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</si>
  <si>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</si>
  <si>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</si>
  <si>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</si>
  <si>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</si>
  <si>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</si>
  <si>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</si>
  <si>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</si>
  <si>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</si>
  <si>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</si>
  <si>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</si>
  <si>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</si>
  <si>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</si>
  <si>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</si>
  <si>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</si>
  <si>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</si>
  <si>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</si>
  <si>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</si>
  <si>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</si>
  <si>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</si>
  <si>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</si>
  <si>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</si>
  <si>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</si>
  <si>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</si>
  <si>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</si>
  <si>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</si>
  <si>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</si>
  <si>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</si>
  <si>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</si>
  <si>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</si>
  <si>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</si>
  <si>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</si>
  <si>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</si>
  <si>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</si>
  <si>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</si>
  <si>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</si>
  <si>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</si>
  <si>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</si>
  <si>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</si>
  <si>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</si>
  <si>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</si>
  <si>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</si>
  <si>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</si>
  <si>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</si>
  <si>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</si>
  <si>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</si>
  <si>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</si>
  <si>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</si>
  <si>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</si>
  <si>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</si>
  <si>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</si>
  <si>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</si>
  <si>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</si>
  <si>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</si>
  <si>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</si>
  <si>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</si>
  <si>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</si>
  <si>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</si>
  <si>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</si>
  <si>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</si>
  <si>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</si>
  <si>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</si>
  <si>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</si>
  <si>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</si>
  <si>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</si>
  <si>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</si>
  <si>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</si>
  <si>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</si>
  <si>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</si>
  <si>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</si>
  <si>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</si>
  <si>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</si>
  <si>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</si>
  <si>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</si>
  <si>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</si>
  <si>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</si>
  <si>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</si>
  <si>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</si>
  <si>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</si>
  <si>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</si>
  <si>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</si>
  <si>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</si>
  <si>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</si>
  <si>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</si>
  <si>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</si>
  <si>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</si>
  <si>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</si>
  <si>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</si>
  <si>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</si>
  <si>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</si>
  <si>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</si>
  <si>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</si>
  <si>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</si>
  <si>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</si>
  <si>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</si>
  <si>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</si>
  <si>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</si>
  <si>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</si>
  <si>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</si>
  <si>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</si>
  <si>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</si>
  <si>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</si>
  <si>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</si>
  <si>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</si>
  <si>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</si>
  <si>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</si>
  <si>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</si>
  <si>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</si>
  <si>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</si>
  <si>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</si>
  <si>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</si>
  <si>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</si>
  <si>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</si>
  <si>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</si>
  <si>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</si>
  <si>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</si>
  <si>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</si>
  <si>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</si>
  <si>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</si>
  <si>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</si>
  <si>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</si>
  <si>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</si>
  <si>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</si>
  <si>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</si>
  <si>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</si>
  <si>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</si>
  <si>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</si>
  <si>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</si>
  <si>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</si>
  <si>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</si>
  <si>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</si>
  <si>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</si>
  <si>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</si>
  <si>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</si>
  <si>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</si>
  <si>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</si>
  <si>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</si>
  <si>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</si>
  <si>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</si>
  <si>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</si>
  <si>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</si>
  <si>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</si>
  <si>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</si>
  <si>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</si>
  <si>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</si>
  <si>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</si>
  <si>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</si>
  <si>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</si>
  <si>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</si>
  <si>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</si>
  <si>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</si>
  <si>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</si>
  <si>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</si>
  <si>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</si>
  <si>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</si>
  <si>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</si>
  <si>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</si>
  <si>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</si>
  <si>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</si>
  <si>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</si>
  <si>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</si>
  <si>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</si>
  <si>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</si>
  <si>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</si>
  <si>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</si>
  <si>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</si>
  <si>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</si>
  <si>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</si>
  <si>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</si>
  <si>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</si>
  <si>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</si>
  <si>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</si>
  <si>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</si>
  <si>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</si>
  <si>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</si>
  <si>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</si>
  <si>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</si>
  <si>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</si>
  <si>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</si>
  <si>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</si>
  <si>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</si>
  <si>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</si>
  <si>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</si>
  <si>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</si>
  <si>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</si>
  <si>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</si>
  <si>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</si>
  <si>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</si>
  <si>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</si>
  <si>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</si>
  <si>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</si>
  <si>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</si>
  <si>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</si>
  <si>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</si>
  <si>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</si>
  <si>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</si>
  <si>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</si>
  <si>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</si>
  <si>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</si>
  <si>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</si>
  <si>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</si>
  <si>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</si>
  <si>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</si>
  <si>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</si>
  <si>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</si>
  <si>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</si>
  <si>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</si>
  <si>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</si>
  <si>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</si>
  <si>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</si>
  <si>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</si>
  <si>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</si>
  <si>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</si>
  <si>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</si>
  <si>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</si>
  <si>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</si>
  <si>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</si>
  <si>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</si>
  <si>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</si>
  <si>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</si>
  <si>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</si>
  <si>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</si>
  <si>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</si>
  <si>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</si>
  <si>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</si>
  <si>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</si>
  <si>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</si>
  <si>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</si>
  <si>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</si>
  <si>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</si>
  <si>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</si>
  <si>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</si>
  <si>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</si>
  <si>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</si>
  <si>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</si>
  <si>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</si>
  <si>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</si>
  <si>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</si>
  <si>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</si>
  <si>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</si>
  <si>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</si>
  <si>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</si>
  <si>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</si>
  <si>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</si>
  <si>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</si>
  <si>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</si>
  <si>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</si>
  <si>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</si>
  <si>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</si>
  <si>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</si>
  <si>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</si>
  <si>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</si>
  <si>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</si>
  <si>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</si>
  <si>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</si>
  <si>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</si>
  <si>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</si>
  <si>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</si>
  <si>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</si>
  <si>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</si>
  <si>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</si>
  <si>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</si>
  <si>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</si>
  <si>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</si>
  <si>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</si>
  <si>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</si>
  <si>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</si>
  <si>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</si>
  <si>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</si>
  <si>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</si>
  <si>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</si>
  <si>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</si>
  <si>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</si>
  <si>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</si>
  <si>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</si>
  <si>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</si>
  <si>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</si>
  <si>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</si>
  <si>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</si>
  <si>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</si>
  <si>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</si>
  <si>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</si>
  <si>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</si>
  <si>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</si>
  <si>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</si>
  <si>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</si>
  <si>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</si>
  <si>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</si>
  <si>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</si>
  <si>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</si>
  <si>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</si>
  <si>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</si>
  <si>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</si>
  <si>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</si>
  <si>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</si>
  <si>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</si>
  <si>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</si>
  <si>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</si>
  <si>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</si>
  <si>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</si>
  <si>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</si>
  <si>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</si>
  <si>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</si>
  <si>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</si>
  <si>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</si>
  <si>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</si>
  <si>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</si>
  <si>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</si>
  <si>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</si>
  <si>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</si>
  <si>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</si>
  <si>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</si>
  <si>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</si>
  <si>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</si>
  <si>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</si>
  <si>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</si>
  <si>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</si>
  <si>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</si>
  <si>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</si>
  <si>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</si>
  <si>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</si>
  <si>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</si>
  <si>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</si>
  <si>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</si>
  <si>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</si>
  <si>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</si>
  <si>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</si>
  <si>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</si>
  <si>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</si>
  <si>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</si>
  <si>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</si>
  <si>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</si>
  <si>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</si>
  <si>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</si>
  <si>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</si>
  <si>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</si>
  <si>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</si>
  <si>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</si>
  <si>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</si>
  <si>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</si>
  <si>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</si>
  <si>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</si>
  <si>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</si>
  <si>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</si>
  <si>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</si>
  <si>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</si>
  <si>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</si>
  <si>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</si>
  <si>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</si>
  <si>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</si>
  <si>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</si>
  <si>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</si>
  <si>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</si>
  <si>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</si>
  <si>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</si>
  <si>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</si>
  <si>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</si>
  <si>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</si>
  <si>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</si>
  <si>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</si>
  <si>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</si>
  <si>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</si>
  <si>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</si>
  <si>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</si>
  <si>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</si>
  <si>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</si>
  <si>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</si>
  <si>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</si>
  <si>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</si>
  <si>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</si>
  <si>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</si>
  <si>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</si>
  <si>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</si>
  <si>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</si>
  <si>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</si>
  <si>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</si>
  <si>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</si>
  <si>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</si>
  <si>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</si>
  <si>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</si>
  <si>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</si>
  <si>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</si>
  <si>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</si>
  <si>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</si>
  <si>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</si>
  <si>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</si>
  <si>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</si>
  <si>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</si>
  <si>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</si>
  <si>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</si>
  <si>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</si>
  <si>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</si>
  <si>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</si>
  <si>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</si>
  <si>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</si>
  <si>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</si>
  <si>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</si>
  <si>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</si>
  <si>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</si>
  <si>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</si>
  <si>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</si>
  <si>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</si>
  <si>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</si>
  <si>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</si>
  <si>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</si>
  <si>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</si>
  <si>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</si>
  <si>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</si>
  <si>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</si>
  <si>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</si>
  <si>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</si>
  <si>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</si>
  <si>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</si>
  <si>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</si>
  <si>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</si>
  <si>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</si>
  <si>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</si>
  <si>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</si>
  <si>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</si>
  <si>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</si>
  <si>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</si>
  <si>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</si>
  <si>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</si>
  <si>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</si>
  <si>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</si>
  <si>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</si>
  <si>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</si>
  <si>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</si>
  <si>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</si>
  <si>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</si>
  <si>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</si>
  <si>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</si>
  <si>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</si>
  <si>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</si>
  <si>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</si>
  <si>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</si>
  <si>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</si>
  <si>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</si>
  <si>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</si>
  <si>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</si>
  <si>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</si>
  <si>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</si>
  <si>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</si>
  <si>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</si>
  <si>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</si>
  <si>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</si>
  <si>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</si>
  <si>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</si>
  <si>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</si>
  <si>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</si>
  <si>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</si>
  <si>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</si>
  <si>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</si>
  <si>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</si>
  <si>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</si>
  <si>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</si>
  <si>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</si>
  <si>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</si>
  <si>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</si>
  <si>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</si>
  <si>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</si>
  <si>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</si>
  <si>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</si>
  <si>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</si>
  <si>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</si>
  <si>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</si>
  <si>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</si>
  <si>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</si>
  <si>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</si>
  <si>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</si>
  <si>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</si>
  <si>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</si>
  <si>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</si>
  <si>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</si>
  <si>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</si>
  <si>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</si>
  <si>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</si>
  <si>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</si>
  <si>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</si>
  <si>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</si>
  <si>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</si>
  <si>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</si>
  <si>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</si>
  <si>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</si>
  <si>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</si>
  <si>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</si>
  <si>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</si>
  <si>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</si>
  <si>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</si>
  <si>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</si>
  <si>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</si>
  <si>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</si>
  <si>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</si>
  <si>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</si>
  <si>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</si>
  <si>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</si>
  <si>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</si>
  <si>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</si>
  <si>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</si>
  <si>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</si>
  <si>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</si>
  <si>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</si>
  <si>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</si>
  <si>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</si>
  <si>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</si>
  <si>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</si>
  <si>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</si>
  <si>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</si>
  <si>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</si>
  <si>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</si>
  <si>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</si>
  <si>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</si>
  <si>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</si>
  <si>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</si>
  <si>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</si>
  <si>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</si>
  <si>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</si>
  <si>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</si>
  <si>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</si>
  <si>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</si>
  <si>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</si>
  <si>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</si>
  <si>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</si>
  <si>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</si>
  <si>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</si>
  <si>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</si>
  <si>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</si>
  <si>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</si>
  <si>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</si>
  <si>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</si>
  <si>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</si>
  <si>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</si>
  <si>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</si>
  <si>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</si>
  <si>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</si>
  <si>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</si>
  <si>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</si>
  <si>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</si>
  <si>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</si>
  <si>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</si>
  <si>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</si>
  <si>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</si>
  <si>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</si>
  <si>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</si>
  <si>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</si>
  <si>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</si>
  <si>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</si>
  <si>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</si>
  <si>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</si>
  <si>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</si>
  <si>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</si>
  <si>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</si>
  <si>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</si>
  <si>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</si>
  <si>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</si>
  <si>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</si>
  <si>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</si>
  <si>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</si>
  <si>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</si>
  <si>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</si>
  <si>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</si>
  <si>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</si>
  <si>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</si>
  <si>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</si>
  <si>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</si>
  <si>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</si>
  <si>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</si>
  <si>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</si>
  <si>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</si>
  <si>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</si>
  <si>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</si>
  <si>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</si>
  <si>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</si>
  <si>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</si>
  <si>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</si>
  <si>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</si>
  <si>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</si>
  <si>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</si>
  <si>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</si>
  <si>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</si>
  <si>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</si>
  <si>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</si>
  <si>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</si>
  <si>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</si>
  <si>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</si>
  <si>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</si>
  <si>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</si>
  <si>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</si>
  <si>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</si>
  <si>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</si>
  <si>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</si>
  <si>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</si>
  <si>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</si>
  <si>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</si>
  <si>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</si>
  <si>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</si>
  <si>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</si>
  <si>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</si>
  <si>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</si>
  <si>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</si>
  <si>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</si>
  <si>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</si>
  <si>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</si>
  <si>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</si>
  <si>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</si>
  <si>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</si>
  <si>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</si>
  <si>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</si>
  <si>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</si>
  <si>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</si>
  <si>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</si>
  <si>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</si>
  <si>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</si>
  <si>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</si>
  <si>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</si>
  <si>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</si>
  <si>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</si>
  <si>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</si>
  <si>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</si>
  <si>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</si>
  <si>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</si>
  <si>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</si>
  <si>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</si>
  <si>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</si>
  <si>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</si>
  <si>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</si>
  <si>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</si>
  <si>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</si>
  <si>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</si>
  <si>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</si>
  <si>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</si>
  <si>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</si>
  <si>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</si>
  <si>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</si>
  <si>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</si>
  <si>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</si>
  <si>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</si>
  <si>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</si>
  <si>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</si>
  <si>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</si>
  <si>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</si>
  <si>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</si>
  <si>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</si>
  <si>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</si>
  <si>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</si>
  <si>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</si>
  <si>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</si>
  <si>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</si>
  <si>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</si>
  <si>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</si>
  <si>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</si>
  <si>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</si>
  <si>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</si>
  <si>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</si>
  <si>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</si>
  <si>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</si>
  <si>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</si>
  <si>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</si>
  <si>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</si>
  <si>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</si>
  <si>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</si>
  <si>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</si>
  <si>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</si>
  <si>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</si>
  <si>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</si>
  <si>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</si>
  <si>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</si>
  <si>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</si>
  <si>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</si>
  <si>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</si>
  <si>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</si>
  <si>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</si>
  <si>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</si>
  <si>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</si>
  <si>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</si>
  <si>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</si>
  <si>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</si>
  <si>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</si>
  <si>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</si>
  <si>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</si>
  <si>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</si>
  <si>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</si>
  <si>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</si>
  <si>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</si>
  <si>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</si>
  <si>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</si>
  <si>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</si>
  <si>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</si>
  <si>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</si>
  <si>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</si>
  <si>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</si>
  <si>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</si>
  <si>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</si>
  <si>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</si>
  <si>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</si>
  <si>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</si>
  <si>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</si>
  <si>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</si>
  <si>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</si>
  <si>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</si>
  <si>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</si>
  <si>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</si>
  <si>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</si>
  <si>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</si>
  <si>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</si>
  <si>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</si>
  <si>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</si>
  <si>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</si>
  <si>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</si>
  <si>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</si>
  <si>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</si>
  <si>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</si>
  <si>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</si>
  <si>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</si>
  <si>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</si>
  <si>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</si>
  <si>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</si>
  <si>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</si>
  <si>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</si>
  <si>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</si>
  <si>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</si>
  <si>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</si>
  <si>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</si>
  <si>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</si>
  <si>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</si>
  <si>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</si>
  <si>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</si>
  <si>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</si>
  <si>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</si>
  <si>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</si>
  <si>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</si>
  <si>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</si>
  <si>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</si>
  <si>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</si>
  <si>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</si>
  <si>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</si>
  <si>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</si>
  <si>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</si>
  <si>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</si>
  <si>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</si>
  <si>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</si>
  <si>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</si>
  <si>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</si>
  <si>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</si>
  <si>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</si>
  <si>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</si>
  <si>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</si>
  <si>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</si>
  <si>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</si>
  <si>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</si>
  <si>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</si>
  <si>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</si>
  <si>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</si>
  <si>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</si>
  <si>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</si>
  <si>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</si>
  <si>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</si>
  <si>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</si>
  <si>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</si>
  <si>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</si>
  <si>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</si>
  <si>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</si>
  <si>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</si>
  <si>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</si>
  <si>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</si>
  <si>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</si>
  <si>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</si>
  <si>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</si>
  <si>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</si>
  <si>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</si>
  <si>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</si>
  <si>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</si>
  <si>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</si>
  <si>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</si>
  <si>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</si>
  <si>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</si>
  <si>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</si>
  <si>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</si>
  <si>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</si>
  <si>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</si>
  <si>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</si>
  <si>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</si>
  <si>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</si>
  <si>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</si>
  <si>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</si>
  <si>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</si>
  <si>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</si>
  <si>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</si>
  <si>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</si>
  <si>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</si>
  <si>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</si>
  <si>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</si>
  <si>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</si>
  <si>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</si>
  <si>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</si>
  <si>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</si>
  <si>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</si>
  <si>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</si>
  <si>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</si>
  <si>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</si>
  <si>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</si>
  <si>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</si>
  <si>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</si>
  <si>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</si>
  <si>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</si>
  <si>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</si>
  <si>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</si>
  <si>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</si>
  <si>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</si>
  <si>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</si>
  <si>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</si>
  <si>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</si>
  <si>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</si>
  <si>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</si>
  <si>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</si>
  <si>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</si>
  <si>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</si>
  <si>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</si>
  <si>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</si>
  <si>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</si>
  <si>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</si>
  <si>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</si>
  <si>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</si>
  <si>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</si>
  <si>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</si>
  <si>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</si>
  <si>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</si>
  <si>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</si>
  <si>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</si>
  <si>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</si>
  <si>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</si>
  <si>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</si>
  <si>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</si>
  <si>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</si>
  <si>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</si>
  <si>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</si>
  <si>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</si>
  <si>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</si>
  <si>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</si>
  <si>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</si>
  <si>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</si>
  <si>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</si>
  <si>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</si>
  <si>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</si>
  <si>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</si>
  <si>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</si>
  <si>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</si>
  <si>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</si>
  <si>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</si>
  <si>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</si>
  <si>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</si>
  <si>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</si>
  <si>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</si>
  <si>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</si>
  <si>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</si>
  <si>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</si>
  <si>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</si>
  <si>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</si>
  <si>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</si>
  <si>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</si>
  <si>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</si>
  <si>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</si>
  <si>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</si>
  <si>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</si>
  <si>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</si>
  <si>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</si>
  <si>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</si>
  <si>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</si>
  <si>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</si>
  <si>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</si>
  <si>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</si>
  <si>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</si>
  <si>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</si>
  <si>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</si>
  <si>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</si>
  <si>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</si>
  <si>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</si>
  <si>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</si>
  <si>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</si>
  <si>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</si>
  <si>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</si>
  <si>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</si>
  <si>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</si>
  <si>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</si>
  <si>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</si>
  <si>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</si>
  <si>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</si>
  <si>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</si>
  <si>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</si>
  <si>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</si>
  <si>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</si>
  <si>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</si>
  <si>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</si>
  <si>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</si>
  <si>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</si>
  <si>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</si>
  <si>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</si>
  <si>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</si>
  <si>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</si>
  <si>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</si>
  <si>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</si>
  <si>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</si>
  <si>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</si>
  <si>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</si>
  <si>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</si>
  <si>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</si>
  <si>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</si>
  <si>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</si>
  <si>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</si>
  <si>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</si>
  <si>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</si>
  <si>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</si>
  <si>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</si>
  <si>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</si>
  <si>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</si>
  <si>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</si>
  <si>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</si>
  <si>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</si>
  <si>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</si>
  <si>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</si>
  <si>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</si>
  <si>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</si>
  <si>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</si>
  <si>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</si>
  <si>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</si>
  <si>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</si>
  <si>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</si>
  <si>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</si>
  <si>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</si>
  <si>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</si>
  <si>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</si>
  <si>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</si>
  <si>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</si>
  <si>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</si>
  <si>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</si>
  <si>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</si>
  <si>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</si>
  <si>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</si>
  <si>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</si>
  <si>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</si>
  <si>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</si>
  <si>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</si>
  <si>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</si>
  <si>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</si>
  <si>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</si>
  <si>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</si>
  <si>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</si>
  <si>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</si>
  <si>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</si>
  <si>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</si>
  <si>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</si>
  <si>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</si>
  <si>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</si>
  <si>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</si>
  <si>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</si>
  <si>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</si>
  <si>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</si>
  <si>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</si>
  <si>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</si>
  <si>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</si>
  <si>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</si>
  <si>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</si>
  <si>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</si>
  <si>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</si>
  <si>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</si>
  <si>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</si>
  <si>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</si>
  <si>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</si>
  <si>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</si>
  <si>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</si>
  <si>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</si>
  <si>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</si>
  <si>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</si>
  <si>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</si>
  <si>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</si>
  <si>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</si>
  <si>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</si>
  <si>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</si>
  <si>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</si>
  <si>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</si>
  <si>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</si>
  <si>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</si>
  <si>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</si>
  <si>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</si>
  <si>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</si>
  <si>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</si>
  <si>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</si>
  <si>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</si>
  <si>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</si>
  <si>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</si>
  <si>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</si>
  <si>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</si>
  <si>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</si>
  <si>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</si>
  <si>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</si>
  <si>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</si>
  <si>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</si>
  <si>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</si>
  <si>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</si>
  <si>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</si>
  <si>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</si>
  <si>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</si>
  <si>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</si>
  <si>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</si>
  <si>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</si>
  <si>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</si>
  <si>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</si>
  <si>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</si>
  <si>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</si>
  <si>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</si>
  <si>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</si>
  <si>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</si>
  <si>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</si>
  <si>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</si>
  <si>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</si>
  <si>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</si>
  <si>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</si>
  <si>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</si>
  <si>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</si>
  <si>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</si>
  <si>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</si>
  <si>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</si>
  <si>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</si>
  <si>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</si>
  <si>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</si>
  <si>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</si>
  <si>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</si>
  <si>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</si>
  <si>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</si>
  <si>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</si>
  <si>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</si>
  <si>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</si>
  <si>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</si>
  <si>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</si>
  <si>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</si>
  <si>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</si>
  <si>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</si>
  <si>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</si>
  <si>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</si>
  <si>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</si>
  <si>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</si>
  <si>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</si>
  <si>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</si>
  <si>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</si>
  <si>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</si>
  <si>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</si>
  <si>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</si>
  <si>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</si>
  <si>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</si>
  <si>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</si>
  <si>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</si>
  <si>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</si>
  <si>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</si>
  <si>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</si>
  <si>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</si>
  <si>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</si>
  <si>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</si>
  <si>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</si>
  <si>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</si>
  <si>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</si>
  <si>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</si>
  <si>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</si>
  <si>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</si>
  <si>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</si>
  <si>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</si>
  <si>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</si>
  <si>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</si>
  <si>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</si>
  <si>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</si>
  <si>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</si>
  <si>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</si>
  <si>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</si>
  <si>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</si>
  <si>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</si>
  <si>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</si>
  <si>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</si>
  <si>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</si>
  <si>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</si>
  <si>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</si>
  <si>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</si>
  <si>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</si>
  <si>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</si>
  <si>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</si>
  <si>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</si>
  <si>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</si>
  <si>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</si>
  <si>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</si>
  <si>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</si>
  <si>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</si>
  <si>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</si>
  <si>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</si>
  <si>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</si>
  <si>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</si>
  <si>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</si>
  <si>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</si>
  <si>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</si>
  <si>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</si>
  <si>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</si>
  <si>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</si>
  <si>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</si>
  <si>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</si>
  <si>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</si>
  <si>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</si>
  <si>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</si>
  <si>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</si>
  <si>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</si>
  <si>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</si>
  <si>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</si>
  <si>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</si>
  <si>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</si>
  <si>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</si>
  <si>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</si>
  <si>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</si>
  <si>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</si>
  <si>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</si>
  <si>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</si>
  <si>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</si>
  <si>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</si>
  <si>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</si>
  <si>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</si>
  <si>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</si>
  <si>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</si>
  <si>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</si>
  <si>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</si>
  <si>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</si>
  <si>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</si>
  <si>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</si>
  <si>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</si>
  <si>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</si>
  <si>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</si>
  <si>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</si>
  <si>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</si>
  <si>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</si>
  <si>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</si>
  <si>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</si>
  <si>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</si>
  <si>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</si>
  <si>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</si>
  <si>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</si>
  <si>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</si>
  <si>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</si>
  <si>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</si>
  <si>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</si>
  <si>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</si>
  <si>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</si>
  <si>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</si>
  <si>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</si>
  <si>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</si>
  <si>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</si>
  <si>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</si>
  <si>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</si>
  <si>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</si>
  <si>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</si>
  <si>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</si>
  <si>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</si>
  <si>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</si>
  <si>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</si>
  <si>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</si>
  <si>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</si>
  <si>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</si>
  <si>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</si>
  <si>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</si>
  <si>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</si>
  <si>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</si>
  <si>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</si>
  <si>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</si>
  <si>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</si>
  <si>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</si>
  <si>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</si>
  <si>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</si>
  <si>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</si>
  <si>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</si>
  <si>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</si>
  <si>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</si>
  <si>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</si>
  <si>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</si>
  <si>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</si>
  <si>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</si>
  <si>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</si>
  <si>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</si>
  <si>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</si>
  <si>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</si>
  <si>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</si>
  <si>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</si>
  <si>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</si>
  <si>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</si>
  <si>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</si>
  <si>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</si>
  <si>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</si>
  <si>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</si>
  <si>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</si>
  <si>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</si>
  <si>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</si>
  <si>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</si>
  <si>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</si>
  <si>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</si>
  <si>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</si>
  <si>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</si>
  <si>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</si>
  <si>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</si>
  <si>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</si>
  <si>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</si>
  <si>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</si>
  <si>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</si>
  <si>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</si>
  <si>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</si>
  <si>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</si>
  <si>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</si>
  <si>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</si>
  <si>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</si>
  <si>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</si>
  <si>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</si>
  <si>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</si>
  <si>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</si>
  <si>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</si>
  <si>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</si>
  <si>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</si>
  <si>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</si>
  <si>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</si>
  <si>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</si>
  <si>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</si>
  <si>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</si>
  <si>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</si>
  <si>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</si>
  <si>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</si>
  <si>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</si>
  <si>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</si>
  <si>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</si>
  <si>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</si>
  <si>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</si>
  <si>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</si>
  <si>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</si>
  <si>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</si>
  <si>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</si>
  <si>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</si>
  <si>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</si>
  <si>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</si>
  <si>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</si>
  <si>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</si>
  <si>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</si>
  <si>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</si>
  <si>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</si>
  <si>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</si>
  <si>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</si>
  <si>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</si>
  <si>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</si>
  <si>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</si>
  <si>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</si>
  <si>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</si>
  <si>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</si>
  <si>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</si>
  <si>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</si>
  <si>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</si>
  <si>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</si>
  <si>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</si>
  <si>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</si>
  <si>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</si>
  <si>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</si>
  <si>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</si>
  <si>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</si>
  <si>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</si>
  <si>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</si>
  <si>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</si>
  <si>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</si>
  <si>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</si>
  <si>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</si>
  <si>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</si>
  <si>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</si>
  <si>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</si>
  <si>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</si>
  <si>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</si>
  <si>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</si>
  <si>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</si>
  <si>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</si>
  <si>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</si>
  <si>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</si>
  <si>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</si>
  <si>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</si>
  <si>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</si>
  <si>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</si>
  <si>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</si>
  <si>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</si>
  <si>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</si>
  <si>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</si>
  <si>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</si>
  <si>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</si>
  <si>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</si>
  <si>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</si>
  <si>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</si>
  <si>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</si>
  <si>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</si>
  <si>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</si>
  <si>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</si>
  <si>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</si>
  <si>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</si>
  <si>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</si>
  <si>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</si>
  <si>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</si>
  <si>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</si>
  <si>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</si>
  <si>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</si>
  <si>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</si>
  <si>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</si>
  <si>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</si>
  <si>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</si>
  <si>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</si>
  <si>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</si>
  <si>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</si>
  <si>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</si>
  <si>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</si>
  <si>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</si>
  <si>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</si>
  <si>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</si>
  <si>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</si>
  <si>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</si>
  <si>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</si>
  <si>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</si>
  <si>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</si>
  <si>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</si>
  <si>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</si>
  <si>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</si>
  <si>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</si>
  <si>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</si>
  <si>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</si>
  <si>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</si>
  <si>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</si>
  <si>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</si>
  <si>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</si>
  <si>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</si>
  <si>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</si>
  <si>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</si>
  <si>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</si>
  <si>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</si>
  <si>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</si>
  <si>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</si>
  <si>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</si>
  <si>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</si>
  <si>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</si>
  <si>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</si>
  <si>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</si>
  <si>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</si>
  <si>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</si>
  <si>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</si>
  <si>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</si>
  <si>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</si>
  <si>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</si>
  <si>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</si>
  <si>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</si>
  <si>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</si>
  <si>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</si>
  <si>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</si>
  <si>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</si>
  <si>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</si>
  <si>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</si>
  <si>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</si>
  <si>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</si>
  <si>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</si>
  <si>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</si>
  <si>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</si>
  <si>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</si>
  <si>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</si>
  <si>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</si>
  <si>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</si>
  <si>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</si>
  <si>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</si>
  <si>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</si>
  <si>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</si>
  <si>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</si>
  <si>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</si>
  <si>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</si>
  <si>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</si>
  <si>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</si>
  <si>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</si>
  <si>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</si>
  <si>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</si>
  <si>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</si>
  <si>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</si>
  <si>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</si>
  <si>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</si>
  <si>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</si>
  <si>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</si>
  <si>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</si>
  <si>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</si>
  <si>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</si>
  <si>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</si>
  <si>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</si>
  <si>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</si>
  <si>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</si>
  <si>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</si>
  <si>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</si>
  <si>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</si>
  <si>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</si>
  <si>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</si>
  <si>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</si>
  <si>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</si>
  <si>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</si>
  <si>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</si>
  <si>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</si>
  <si>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</si>
  <si>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</si>
  <si>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</si>
  <si>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</si>
  <si>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</si>
  <si>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</si>
  <si>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</si>
  <si>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</si>
  <si>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</si>
  <si>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</si>
  <si>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</si>
  <si>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</si>
  <si>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</si>
  <si>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</si>
  <si>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</si>
  <si>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</si>
  <si>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</si>
  <si>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</si>
  <si>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</si>
  <si>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</si>
  <si>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</si>
  <si>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</si>
  <si>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</si>
  <si>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</si>
  <si>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</si>
  <si>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</si>
  <si>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</si>
  <si>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</si>
  <si>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</si>
  <si>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</si>
  <si>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</si>
  <si>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</si>
  <si>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</si>
  <si>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</si>
  <si>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</si>
  <si>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</si>
  <si>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</si>
  <si>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</si>
  <si>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</si>
  <si>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</si>
  <si>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</si>
  <si>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</si>
  <si>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</si>
  <si>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</si>
  <si>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</si>
  <si>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</si>
  <si>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</si>
  <si>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</si>
  <si>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</si>
  <si>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</si>
  <si>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</si>
  <si>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</si>
  <si>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</si>
  <si>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</si>
  <si>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</si>
  <si>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</si>
  <si>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</si>
  <si>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</si>
  <si>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</si>
  <si>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</si>
  <si>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</si>
  <si>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</si>
  <si>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</si>
  <si>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</si>
  <si>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</si>
  <si>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</si>
  <si>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</si>
  <si>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</si>
  <si>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</si>
  <si>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</si>
  <si>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</si>
  <si>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</si>
  <si>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</si>
  <si>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</si>
  <si>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</si>
  <si>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</si>
  <si>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</si>
  <si>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</si>
  <si>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</si>
  <si>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</si>
  <si>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</si>
  <si>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</si>
  <si>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</si>
  <si>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</si>
  <si>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</si>
  <si>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</si>
  <si>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</si>
  <si>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</si>
  <si>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</si>
  <si>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</si>
  <si>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</si>
  <si>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</si>
  <si>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</si>
  <si>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</si>
  <si>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</si>
  <si>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</si>
  <si>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</si>
  <si>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</si>
  <si>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</si>
  <si>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</si>
  <si>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</si>
  <si>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</si>
  <si>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</si>
  <si>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</si>
  <si>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</si>
  <si>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</si>
  <si>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</si>
  <si>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</si>
  <si>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</si>
  <si>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</si>
  <si>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</si>
  <si>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</si>
  <si>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</si>
  <si>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</si>
  <si>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</si>
  <si>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</si>
  <si>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</si>
  <si>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</si>
  <si>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</si>
  <si>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</si>
  <si>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</si>
  <si>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</si>
  <si>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</si>
  <si>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</si>
  <si>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</si>
  <si>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</si>
  <si>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</si>
  <si>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</si>
  <si>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</si>
  <si>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</si>
  <si>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</si>
  <si>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</si>
  <si>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</si>
  <si>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</si>
  <si>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</si>
  <si>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</si>
  <si>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</si>
  <si>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</si>
  <si>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</si>
  <si>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</si>
  <si>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</si>
  <si>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</si>
  <si>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</si>
  <si>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</si>
  <si>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</si>
  <si>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</si>
  <si>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</si>
  <si>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</si>
  <si>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</si>
  <si>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</si>
  <si>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</si>
  <si>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</si>
  <si>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</si>
  <si>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</si>
  <si>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</si>
  <si>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</si>
  <si>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</si>
  <si>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</si>
  <si>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</si>
  <si>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</si>
  <si>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</si>
  <si>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</si>
  <si>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</si>
  <si>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</si>
  <si>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</si>
  <si>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</si>
  <si>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</si>
  <si>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</si>
  <si>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</si>
  <si>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</si>
  <si>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</si>
  <si>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</si>
  <si>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</si>
  <si>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</si>
  <si>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</si>
  <si>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</si>
  <si>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</si>
  <si>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</si>
  <si>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</si>
  <si>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</si>
  <si>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</si>
  <si>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</si>
  <si>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</si>
  <si>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</si>
  <si>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</si>
  <si>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</si>
  <si>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</si>
  <si>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</si>
  <si>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</si>
  <si>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</si>
  <si>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</si>
  <si>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</si>
  <si>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</si>
  <si>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</si>
  <si>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</si>
  <si>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</si>
  <si>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</si>
  <si>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</si>
  <si>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</si>
  <si>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</si>
  <si>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</si>
  <si>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</si>
  <si>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</si>
  <si>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</si>
  <si>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</si>
  <si>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</si>
  <si>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</si>
  <si>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</si>
  <si>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</si>
  <si>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</si>
  <si>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</si>
  <si>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</si>
  <si>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</si>
  <si>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</si>
  <si>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</si>
  <si>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</si>
  <si>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</si>
  <si>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</si>
  <si>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</si>
  <si>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</si>
  <si>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</si>
  <si>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</si>
  <si>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</si>
  <si>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</si>
  <si>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</si>
  <si>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</si>
  <si>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</si>
  <si>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</si>
  <si>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</si>
  <si>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</si>
  <si>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</si>
  <si>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</si>
  <si>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</si>
  <si>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</si>
  <si>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</si>
  <si>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</si>
  <si>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</si>
  <si>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</si>
  <si>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</si>
  <si>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</si>
  <si>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</si>
  <si>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</si>
  <si>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</si>
  <si>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</si>
  <si>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</si>
  <si>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</si>
  <si>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</si>
  <si>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</si>
  <si>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</si>
  <si>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</si>
  <si>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</si>
  <si>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</si>
  <si>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</si>
  <si>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</si>
  <si>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</si>
  <si>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</si>
  <si>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</si>
  <si>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</si>
  <si>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</si>
  <si>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</si>
  <si>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</si>
  <si>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</si>
  <si>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</si>
  <si>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</si>
  <si>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</si>
  <si>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</si>
  <si>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</si>
  <si>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</si>
  <si>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</si>
  <si>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</si>
  <si>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</si>
  <si>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</si>
  <si>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</si>
  <si>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</si>
  <si>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</si>
  <si>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</si>
  <si>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</si>
  <si>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</si>
  <si>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</si>
  <si>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</si>
  <si>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</si>
  <si>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</si>
  <si>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</si>
  <si>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</si>
  <si>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</si>
  <si>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</si>
  <si>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</si>
  <si>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</si>
  <si>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</si>
  <si>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</si>
  <si>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</si>
  <si>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</si>
  <si>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</si>
  <si>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</si>
  <si>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</si>
  <si>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</si>
  <si>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</si>
  <si>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</si>
  <si>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</si>
  <si>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</si>
  <si>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</si>
  <si>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</si>
  <si>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</si>
  <si>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</si>
  <si>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</si>
  <si>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</si>
  <si>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</si>
  <si>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</si>
  <si>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</si>
  <si>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</si>
  <si>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</si>
  <si>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</si>
  <si>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</si>
  <si>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</si>
  <si>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</si>
  <si>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</si>
  <si>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</si>
  <si>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</si>
  <si>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</si>
  <si>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</si>
  <si>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</si>
  <si>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</si>
  <si>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</si>
  <si>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</si>
  <si>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</si>
  <si>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</si>
  <si>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</si>
  <si>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</si>
  <si>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</si>
  <si>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</si>
  <si>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</si>
  <si>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</si>
  <si>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</si>
  <si>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</si>
  <si>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</si>
  <si>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</si>
  <si>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</si>
  <si>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</si>
  <si>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</si>
  <si>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</si>
  <si>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</si>
  <si>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</si>
  <si>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</si>
  <si>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</si>
  <si>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</si>
  <si>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</si>
  <si>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</si>
  <si>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</si>
  <si>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</si>
  <si>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</si>
  <si>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</si>
  <si>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</si>
  <si>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</si>
  <si>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</si>
  <si>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</si>
  <si>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</si>
  <si>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</si>
  <si>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</si>
  <si>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</si>
  <si>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</si>
  <si>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</si>
  <si>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</si>
  <si>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</si>
  <si>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</si>
  <si>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</si>
  <si>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</si>
  <si>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</si>
  <si>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</si>
  <si>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</si>
  <si>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</si>
  <si>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</si>
  <si>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</si>
  <si>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</si>
  <si>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</si>
  <si>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</si>
  <si>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</si>
  <si>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</si>
  <si>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</si>
  <si>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</si>
  <si>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</si>
  <si>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</si>
  <si>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</si>
  <si>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</si>
  <si>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</si>
  <si>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</si>
  <si>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</si>
  <si>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</si>
  <si>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</si>
  <si>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</si>
  <si>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</si>
  <si>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</si>
  <si>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</si>
  <si>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</si>
  <si>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</si>
  <si>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</si>
  <si>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</si>
  <si>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</si>
  <si>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</si>
  <si>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</si>
  <si>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</si>
  <si>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</si>
  <si>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</si>
  <si>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</si>
  <si>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</si>
  <si>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</si>
  <si>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</si>
  <si>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</si>
  <si>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</si>
  <si>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</si>
  <si>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</si>
  <si>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</si>
  <si>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</si>
  <si>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</si>
  <si>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</si>
  <si>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</si>
  <si>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</si>
  <si>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</si>
  <si>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</si>
  <si>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</si>
  <si>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</si>
  <si>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</si>
  <si>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</si>
  <si>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</si>
  <si>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</si>
  <si>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</si>
  <si>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</si>
  <si>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</si>
  <si>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</si>
  <si>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</si>
  <si>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</si>
  <si>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</si>
  <si>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</si>
  <si>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</si>
  <si>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</si>
  <si>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</si>
  <si>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</si>
  <si>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</si>
  <si>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</si>
  <si>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</si>
  <si>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</si>
  <si>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</si>
  <si>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</si>
  <si>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</si>
  <si>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</si>
  <si>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</si>
  <si>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</si>
  <si>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</si>
  <si>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</si>
  <si>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</si>
  <si>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</si>
  <si>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</si>
  <si>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</si>
  <si>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</si>
  <si>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</si>
  <si>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</si>
  <si>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</si>
  <si>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</si>
  <si>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</si>
  <si>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</si>
  <si>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</si>
  <si>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</si>
  <si>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</si>
  <si>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</si>
  <si>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</si>
  <si>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</si>
  <si>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</si>
  <si>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</si>
  <si>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</si>
  <si>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</si>
  <si>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</si>
  <si>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</si>
  <si>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</si>
  <si>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</si>
  <si>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</si>
  <si>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</si>
  <si>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</si>
  <si>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</si>
  <si>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</si>
  <si>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</si>
  <si>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</si>
  <si>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</si>
  <si>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</si>
  <si>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</si>
  <si>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</si>
  <si>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</si>
  <si>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</si>
  <si>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</si>
  <si>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</si>
  <si>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</si>
  <si>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</si>
  <si>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</si>
  <si>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</si>
  <si>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</si>
  <si>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</si>
  <si>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</si>
  <si>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</si>
  <si>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</si>
  <si>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</si>
  <si>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</si>
  <si>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</si>
  <si>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</si>
  <si>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</si>
  <si>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</si>
  <si>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</si>
  <si>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</si>
  <si>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</si>
  <si>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</si>
  <si>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</si>
  <si>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</si>
  <si>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</si>
  <si>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</si>
  <si>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</si>
  <si>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</si>
  <si>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</si>
  <si>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</si>
  <si>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</si>
  <si>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</si>
  <si>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</si>
  <si>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</si>
  <si>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</si>
  <si>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</si>
  <si>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</si>
  <si>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</si>
  <si>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</si>
  <si>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</si>
  <si>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</si>
  <si>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</si>
  <si>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</si>
  <si>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</si>
  <si>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</si>
  <si>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</si>
  <si>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</si>
  <si>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</si>
  <si>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</si>
  <si>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</si>
  <si>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</si>
  <si>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</si>
  <si>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</si>
  <si>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</si>
  <si>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</si>
  <si>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</si>
  <si>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</si>
  <si>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</si>
  <si>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</si>
  <si>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</si>
  <si>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</si>
  <si>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</si>
  <si>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</si>
  <si>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</si>
  <si>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</si>
  <si>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</si>
  <si>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</si>
  <si>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</si>
  <si>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</si>
  <si>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</si>
  <si>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</si>
  <si>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</si>
  <si>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</si>
  <si>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</si>
  <si>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</si>
  <si>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</si>
  <si>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</si>
  <si>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</si>
  <si>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</si>
  <si>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</si>
  <si>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</si>
  <si>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</si>
  <si>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</si>
  <si>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</si>
  <si>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</si>
  <si>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</si>
  <si>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</si>
  <si>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</si>
  <si>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</si>
  <si>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</si>
  <si>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</si>
  <si>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</si>
  <si>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</si>
  <si>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</si>
  <si>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</si>
  <si>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</si>
  <si>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</si>
  <si>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</si>
  <si>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</si>
  <si>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</si>
  <si>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</si>
  <si>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</si>
  <si>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</si>
  <si>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</si>
  <si>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</si>
  <si>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</si>
  <si>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</si>
  <si>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</si>
  <si>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</si>
  <si>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</si>
  <si>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</si>
  <si>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</si>
  <si>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</si>
  <si>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</si>
  <si>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</si>
  <si>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</si>
  <si>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</si>
  <si>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</si>
  <si>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</si>
  <si>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</si>
  <si>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</si>
  <si>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</si>
  <si>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</si>
  <si>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</si>
  <si>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</si>
  <si>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</si>
  <si>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</si>
  <si>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</si>
  <si>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</si>
  <si>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</si>
  <si>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</si>
  <si>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</si>
  <si>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</si>
  <si>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</si>
  <si>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</si>
  <si>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</si>
  <si>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</si>
  <si>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</si>
  <si>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</si>
  <si>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</si>
  <si>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</si>
  <si>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</si>
  <si>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</si>
  <si>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</si>
  <si>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</si>
  <si>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</si>
  <si>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</si>
  <si>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</si>
  <si>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</si>
  <si>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</si>
  <si>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</si>
  <si>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</si>
  <si>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</si>
  <si>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</si>
  <si>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</si>
  <si>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</si>
  <si>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</si>
  <si>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</si>
  <si>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</si>
  <si>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</si>
  <si>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</si>
  <si>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</si>
  <si>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</si>
  <si>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</si>
  <si>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</si>
  <si>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</si>
  <si>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</si>
  <si>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</si>
  <si>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</si>
  <si>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</si>
  <si>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</si>
  <si>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</si>
  <si>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</si>
  <si>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</si>
  <si>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</si>
  <si>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</si>
  <si>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</si>
  <si>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</si>
  <si>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</si>
  <si>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</si>
  <si>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</si>
  <si>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</si>
  <si>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</si>
  <si>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</si>
  <si>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</si>
  <si>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</si>
  <si>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</si>
  <si>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</si>
  <si>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</si>
  <si>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</si>
  <si>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</si>
  <si>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</si>
  <si>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</si>
  <si>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</si>
  <si>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</si>
  <si>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</si>
  <si>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</si>
  <si>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</si>
  <si>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</si>
  <si>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</si>
  <si>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</si>
  <si>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</si>
  <si>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</si>
  <si>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</si>
  <si>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</si>
  <si>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</si>
  <si>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</si>
  <si>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</si>
  <si>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</si>
  <si>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</si>
  <si>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</si>
  <si>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</si>
  <si>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</si>
  <si>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</si>
  <si>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</si>
  <si>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</si>
  <si>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</si>
  <si>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</si>
  <si>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</si>
  <si>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</si>
  <si>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</si>
  <si>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</si>
  <si>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</si>
  <si>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</si>
  <si>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</si>
  <si>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</si>
  <si>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</si>
  <si>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</si>
  <si>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</si>
  <si>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</si>
  <si>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</si>
  <si>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</si>
  <si>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</si>
  <si>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</si>
  <si>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</si>
  <si>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</si>
  <si>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</si>
  <si>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</si>
  <si>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</si>
  <si>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</si>
  <si>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</si>
  <si>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</si>
  <si>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</si>
  <si>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</si>
  <si>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</si>
  <si>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</si>
  <si>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</si>
  <si>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</si>
  <si>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</si>
  <si>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</si>
  <si>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</si>
  <si>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</si>
  <si>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</si>
  <si>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</si>
  <si>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</si>
  <si>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</si>
  <si>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</si>
  <si>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</si>
  <si>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</si>
  <si>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</si>
  <si>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</si>
  <si>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</si>
  <si>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</si>
  <si>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</si>
  <si>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</si>
  <si>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</si>
  <si>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</si>
  <si>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</si>
  <si>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</si>
  <si>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</si>
  <si>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</si>
  <si>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</si>
  <si>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</si>
  <si>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</si>
  <si>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</si>
  <si>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</si>
  <si>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</si>
  <si>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</si>
  <si>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</si>
  <si>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</si>
  <si>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</si>
  <si>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</si>
  <si>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</si>
  <si>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</si>
  <si>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</si>
  <si>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</si>
  <si>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</si>
  <si>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</si>
  <si>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</si>
  <si>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</si>
  <si>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</si>
  <si>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</si>
  <si>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</si>
  <si>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</si>
  <si>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</si>
  <si>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</si>
  <si>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</si>
  <si>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</si>
  <si>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</si>
  <si>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</si>
  <si>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</si>
  <si>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</si>
  <si>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</si>
  <si>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</si>
  <si>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</si>
  <si>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</si>
  <si>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</si>
  <si>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</si>
  <si>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</si>
  <si>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</si>
  <si>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</si>
  <si>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</si>
  <si>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</si>
  <si>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</si>
  <si>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</si>
  <si>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</si>
  <si>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</si>
  <si>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</si>
  <si>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</si>
  <si>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</si>
  <si>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</si>
  <si>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</si>
  <si>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</si>
  <si>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</si>
  <si>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</si>
  <si>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</si>
  <si>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</si>
  <si>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</si>
  <si>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</si>
  <si>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</si>
  <si>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</si>
  <si>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</si>
  <si>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</si>
  <si>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</si>
  <si>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</si>
  <si>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</si>
  <si>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</si>
  <si>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</si>
  <si>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</si>
  <si>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</si>
  <si>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</si>
  <si>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</si>
  <si>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</si>
  <si>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</si>
  <si>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</si>
  <si>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</si>
  <si>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</si>
  <si>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</si>
  <si>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</si>
  <si>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</si>
  <si>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</si>
  <si>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</si>
  <si>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</si>
  <si>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</si>
  <si>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</si>
  <si>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</si>
  <si>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</si>
  <si>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</si>
  <si>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</si>
  <si>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</si>
  <si>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</si>
  <si>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</si>
  <si>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</si>
  <si>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</si>
  <si>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</si>
  <si>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</si>
  <si>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</si>
  <si>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</si>
  <si>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</si>
  <si>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</si>
  <si>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</si>
  <si>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</si>
  <si>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</si>
  <si>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</si>
  <si>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</si>
  <si>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</si>
  <si>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</si>
  <si>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</si>
  <si>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</si>
  <si>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</si>
  <si>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</si>
  <si>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</si>
  <si>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</si>
  <si>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</si>
  <si>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</si>
  <si>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</si>
  <si>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</si>
  <si>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</si>
  <si>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</si>
  <si>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</si>
  <si>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</si>
  <si>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</si>
  <si>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</si>
  <si>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</si>
  <si>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</si>
  <si>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</si>
  <si>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</si>
  <si>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</si>
  <si>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</si>
  <si>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</si>
  <si>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</si>
  <si>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</si>
  <si>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</si>
  <si>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</si>
  <si>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</si>
  <si>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</si>
  <si>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</si>
  <si>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</si>
  <si>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</si>
  <si>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</si>
  <si>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</si>
  <si>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</si>
  <si>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</si>
  <si>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</si>
  <si>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</si>
  <si>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</si>
  <si>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</si>
  <si>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</si>
  <si>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</si>
  <si>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</si>
  <si>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</si>
  <si>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</si>
  <si>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</si>
  <si>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</si>
  <si>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</si>
  <si>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</si>
  <si>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</si>
  <si>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</si>
  <si>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</si>
  <si>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</si>
  <si>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</si>
  <si>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</si>
  <si>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</si>
  <si>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</si>
  <si>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</si>
  <si>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</si>
  <si>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</si>
  <si>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</si>
  <si>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</si>
  <si>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</si>
  <si>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</si>
  <si>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</si>
  <si>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</si>
  <si>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</si>
  <si>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</si>
  <si>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</si>
  <si>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</si>
  <si>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</si>
  <si>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</si>
  <si>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</si>
  <si>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</si>
  <si>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</si>
  <si>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</si>
  <si>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</si>
  <si>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</si>
  <si>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</si>
  <si>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</si>
  <si>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</si>
  <si>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</si>
  <si>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</si>
  <si>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</si>
  <si>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</si>
  <si>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</si>
  <si>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</si>
  <si>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</si>
  <si>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</si>
  <si>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</si>
  <si>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</si>
  <si>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</si>
  <si>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</si>
  <si>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</si>
  <si>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</si>
  <si>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</si>
  <si>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</si>
  <si>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</si>
  <si>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</si>
  <si>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</si>
  <si>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</si>
  <si>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</si>
  <si>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</si>
  <si>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</si>
  <si>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</si>
  <si>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</si>
  <si>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</si>
  <si>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</si>
  <si>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</si>
  <si>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</si>
  <si>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</si>
  <si>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</si>
  <si>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</si>
  <si>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</si>
  <si>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</si>
  <si>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</si>
  <si>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</si>
  <si>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</si>
  <si>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</si>
  <si>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</si>
  <si>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</si>
  <si>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</si>
  <si>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</si>
  <si>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</si>
  <si>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</si>
  <si>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</si>
  <si>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</si>
  <si>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</si>
  <si>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</si>
  <si>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</si>
  <si>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</si>
  <si>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</si>
  <si>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</si>
  <si>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</si>
  <si>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</si>
  <si>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</si>
  <si>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</si>
  <si>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</si>
  <si>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</si>
  <si>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</si>
  <si>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</si>
  <si>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</si>
  <si>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</si>
  <si>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</si>
  <si>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</si>
  <si>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</si>
  <si>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</si>
  <si>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</si>
  <si>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</si>
  <si>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</si>
  <si>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</si>
  <si>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</si>
  <si>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</si>
  <si>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</si>
  <si>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</si>
  <si>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</si>
  <si>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</si>
  <si>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</si>
  <si>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</si>
  <si>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</si>
  <si>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</si>
  <si>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</si>
  <si>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</si>
  <si>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</si>
  <si>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</si>
  <si>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</si>
  <si>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</si>
  <si>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</si>
  <si>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</si>
  <si>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</si>
  <si>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</si>
  <si>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</si>
  <si>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</si>
  <si>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</si>
  <si>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</si>
  <si>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</si>
  <si>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</si>
  <si>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</si>
  <si>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</si>
  <si>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</si>
  <si>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</si>
  <si>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</si>
  <si>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</si>
  <si>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</si>
  <si>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</si>
  <si>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</si>
  <si>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</si>
  <si>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</si>
  <si>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</si>
  <si>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</si>
  <si>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</si>
  <si>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</si>
  <si>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</si>
  <si>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</si>
  <si>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</si>
  <si>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</si>
  <si>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</si>
  <si>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</si>
  <si>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</si>
  <si>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</si>
  <si>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</si>
  <si>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</si>
  <si>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</si>
  <si>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</si>
  <si>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</si>
  <si>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</si>
  <si>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</si>
  <si>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</si>
  <si>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</si>
  <si>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</si>
  <si>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</si>
  <si>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</si>
  <si>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</si>
  <si>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</si>
  <si>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</si>
  <si>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</si>
  <si>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</si>
  <si>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</si>
  <si>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</si>
  <si>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</si>
  <si>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</si>
  <si>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</si>
  <si>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</si>
  <si>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</si>
  <si>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</si>
  <si>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</si>
  <si>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</si>
  <si>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</si>
  <si>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</si>
  <si>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</si>
  <si>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</si>
  <si>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</si>
  <si>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</si>
  <si>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</si>
  <si>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</si>
  <si>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</si>
  <si>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</si>
  <si>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</si>
  <si>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</si>
  <si>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</si>
  <si>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</si>
  <si>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</si>
  <si>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</si>
  <si>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</si>
  <si>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</si>
  <si>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</si>
  <si>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</si>
  <si>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</si>
  <si>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</si>
  <si>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</si>
  <si>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</si>
  <si>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</si>
  <si>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</si>
  <si>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</si>
  <si>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</si>
  <si>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</si>
  <si>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</si>
  <si>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</si>
  <si>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</si>
  <si>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</si>
  <si>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</si>
  <si>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</si>
  <si>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</si>
  <si>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</si>
  <si>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</si>
  <si>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</si>
  <si>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</si>
  <si>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</si>
  <si>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</si>
  <si>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</si>
  <si>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</si>
  <si>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</si>
  <si>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</si>
  <si>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</si>
  <si>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</si>
  <si>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</si>
  <si>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</si>
  <si>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</si>
  <si>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</si>
  <si>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</si>
  <si>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</si>
  <si>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</si>
  <si>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</si>
  <si>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</si>
  <si>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</si>
  <si>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</si>
  <si>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</si>
  <si>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</si>
  <si>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</si>
  <si>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</si>
  <si>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</si>
  <si>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</si>
  <si>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</si>
  <si>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</si>
  <si>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</si>
  <si>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</si>
  <si>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</si>
  <si>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</si>
  <si>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</si>
  <si>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</si>
  <si>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</si>
  <si>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</si>
  <si>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</si>
  <si>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</si>
  <si>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</si>
  <si>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</si>
  <si>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</si>
  <si>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</si>
  <si>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</si>
  <si>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</si>
  <si>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</si>
  <si>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</si>
  <si>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</si>
  <si>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</si>
  <si>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</si>
  <si>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</si>
  <si>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</si>
  <si>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</si>
  <si>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</si>
  <si>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</si>
  <si>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</si>
  <si>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</si>
  <si>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</si>
  <si>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</si>
  <si>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</si>
  <si>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</si>
  <si>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</si>
  <si>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</si>
  <si>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</si>
  <si>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</si>
  <si>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</si>
  <si>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</si>
  <si>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</si>
  <si>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</si>
  <si>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</si>
  <si>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</si>
  <si>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</si>
  <si>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</si>
  <si>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</si>
  <si>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</si>
  <si>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</si>
  <si>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</si>
  <si>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</si>
  <si>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</si>
  <si>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</si>
  <si>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</si>
  <si>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</si>
  <si>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</si>
  <si>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</si>
  <si>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</si>
  <si>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</si>
  <si>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</si>
  <si>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</si>
  <si>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</si>
  <si>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</si>
  <si>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</si>
  <si>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</si>
  <si>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</si>
  <si>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</si>
  <si>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</si>
  <si>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</si>
  <si>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</si>
  <si>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</si>
  <si>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</si>
  <si>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</si>
  <si>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</si>
  <si>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</si>
  <si>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</si>
  <si>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</si>
  <si>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</si>
  <si>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</si>
  <si>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</si>
  <si>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</si>
  <si>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</si>
  <si>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</si>
  <si>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</si>
  <si>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</si>
  <si>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</si>
  <si>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</si>
  <si>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</si>
  <si>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</si>
  <si>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</si>
  <si>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</si>
  <si>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</si>
  <si>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</si>
  <si>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</si>
  <si>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</si>
  <si>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</si>
  <si>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</si>
  <si>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</si>
  <si>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</si>
  <si>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</si>
  <si>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</si>
  <si>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</si>
  <si>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</si>
  <si>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</si>
  <si>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</si>
  <si>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</si>
  <si>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</si>
  <si>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</si>
  <si>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</si>
  <si>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</si>
  <si>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</si>
  <si>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</si>
  <si>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</si>
  <si>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</si>
  <si>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</si>
  <si>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</si>
  <si>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</si>
  <si>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</si>
  <si>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</si>
  <si>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</si>
  <si>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</si>
  <si>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</si>
  <si>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</si>
  <si>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</si>
  <si>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</si>
  <si>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</si>
  <si>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</si>
  <si>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</si>
  <si>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</si>
  <si>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</si>
  <si>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</si>
  <si>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</si>
  <si>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</si>
  <si>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</si>
  <si>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</si>
  <si>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</si>
  <si>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</si>
  <si>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</si>
  <si>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</si>
  <si>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</si>
  <si>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</si>
  <si>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</si>
  <si>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</si>
  <si>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</si>
  <si>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</si>
  <si>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</si>
  <si>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</si>
  <si>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</si>
  <si>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</si>
  <si>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</si>
  <si>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</si>
  <si>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</si>
  <si>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</si>
  <si>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</si>
  <si>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</si>
  <si>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</si>
  <si>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</si>
  <si>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</si>
  <si>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</si>
  <si>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</si>
  <si>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</si>
  <si>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</si>
  <si>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</si>
  <si>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</si>
  <si>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</si>
  <si>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</si>
  <si>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</si>
  <si>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</si>
  <si>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</si>
  <si>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</si>
  <si>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</si>
  <si>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</si>
  <si>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</si>
  <si>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</si>
  <si>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</si>
  <si>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</si>
  <si>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</si>
  <si>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</si>
  <si>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</si>
  <si>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</si>
  <si>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</si>
  <si>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</si>
  <si>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</si>
  <si>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</si>
  <si>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</si>
  <si>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</si>
  <si>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</si>
  <si>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</si>
  <si>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</si>
  <si>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</si>
  <si>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</si>
  <si>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</si>
  <si>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</si>
  <si>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</si>
  <si>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</si>
  <si>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</si>
  <si>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</si>
  <si>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</si>
  <si>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</si>
  <si>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</si>
  <si>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</si>
  <si>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</si>
  <si>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</si>
  <si>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</si>
  <si>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</si>
  <si>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</si>
  <si>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</si>
  <si>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</si>
  <si>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</si>
  <si>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</si>
  <si>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</si>
  <si>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</si>
  <si>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</si>
  <si>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</si>
  <si>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</si>
  <si>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</si>
  <si>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</si>
  <si>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</si>
  <si>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</si>
  <si>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</si>
  <si>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</si>
  <si>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</si>
  <si>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</si>
  <si>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</si>
  <si>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</si>
  <si>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</si>
  <si>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</si>
  <si>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</si>
  <si>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</si>
  <si>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</si>
  <si>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</si>
  <si>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</si>
  <si>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</si>
  <si>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</si>
  <si>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</si>
  <si>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</si>
  <si>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</si>
  <si>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</si>
  <si>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</si>
  <si>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</si>
  <si>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</si>
  <si>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</si>
  <si>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</si>
  <si>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</si>
  <si>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</si>
  <si>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</si>
  <si>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</si>
  <si>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</si>
  <si>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</si>
  <si>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</si>
  <si>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</si>
  <si>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</si>
  <si>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</si>
  <si>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</si>
  <si>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</si>
  <si>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</si>
  <si>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</si>
  <si>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</si>
  <si>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</si>
  <si>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</si>
  <si>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</si>
  <si>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</si>
  <si>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</si>
  <si>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</si>
  <si>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</si>
  <si>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</si>
  <si>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</si>
  <si>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</si>
  <si>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</si>
  <si>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</si>
  <si>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</si>
  <si>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</si>
  <si>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</si>
  <si>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</si>
  <si>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</si>
  <si>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</si>
  <si>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</si>
  <si>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</si>
  <si>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</si>
  <si>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</si>
  <si>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</si>
  <si>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</si>
  <si>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</si>
  <si>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</si>
  <si>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</si>
  <si>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</si>
  <si>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</si>
  <si>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</si>
  <si>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</si>
  <si>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</si>
  <si>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</si>
  <si>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</si>
  <si>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</si>
  <si>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</si>
  <si>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</si>
  <si>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</si>
  <si>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</si>
  <si>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</si>
  <si>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</si>
  <si>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</si>
  <si>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</si>
  <si>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</si>
  <si>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</si>
  <si>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</si>
  <si>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</si>
  <si>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</si>
  <si>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</si>
  <si>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</si>
  <si>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</si>
  <si>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</si>
  <si>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</si>
  <si>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</si>
  <si>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</si>
  <si>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</si>
  <si>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</si>
  <si>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</si>
  <si>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</si>
  <si>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</si>
  <si>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</si>
  <si>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</si>
  <si>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</si>
  <si>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</si>
  <si>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</si>
  <si>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</si>
  <si>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</si>
  <si>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</si>
  <si>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</si>
  <si>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</si>
  <si>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</si>
  <si>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</si>
  <si>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</si>
  <si>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</si>
  <si>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</si>
  <si>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</si>
  <si>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</si>
  <si>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</si>
  <si>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</si>
  <si>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</si>
  <si>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</si>
  <si>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</si>
  <si>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</si>
  <si>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</si>
  <si>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</si>
  <si>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</si>
  <si>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</si>
  <si>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</si>
  <si>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</si>
  <si>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</si>
  <si>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</si>
  <si>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</si>
  <si>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</si>
  <si>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</si>
  <si>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</si>
  <si>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</si>
  <si>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</si>
  <si>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</si>
  <si>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</si>
  <si>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</si>
  <si>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</si>
  <si>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</si>
  <si>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</si>
  <si>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</si>
  <si>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</si>
  <si>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</si>
  <si>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</si>
  <si>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</si>
  <si>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</si>
  <si>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</si>
  <si>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</si>
  <si>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</si>
  <si>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</si>
  <si>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</si>
  <si>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</si>
  <si>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</si>
  <si>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</si>
  <si>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</si>
  <si>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</si>
  <si>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</si>
  <si>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</si>
  <si>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</si>
  <si>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</si>
  <si>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</si>
  <si>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</si>
  <si>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</si>
  <si>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</si>
  <si>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</si>
  <si>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</si>
  <si>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</si>
  <si>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</si>
  <si>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</si>
  <si>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</si>
  <si>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</si>
  <si>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</si>
  <si>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</si>
  <si>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</si>
  <si>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</si>
  <si>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</si>
  <si>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</si>
  <si>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</si>
  <si>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</si>
  <si>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</si>
  <si>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</si>
  <si>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</si>
  <si>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</si>
  <si>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</si>
  <si>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</si>
  <si>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</si>
  <si>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</si>
  <si>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</si>
  <si>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</si>
  <si>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</si>
  <si>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</si>
  <si>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</si>
  <si>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</si>
  <si>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</si>
  <si>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</si>
  <si>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</si>
  <si>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</si>
  <si>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</si>
  <si>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</si>
  <si>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</si>
  <si>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</si>
  <si>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</si>
  <si>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</si>
  <si>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</si>
  <si>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</si>
  <si>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</si>
  <si>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</si>
  <si>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</si>
  <si>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</si>
  <si>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</si>
  <si>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</si>
  <si>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</si>
  <si>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</si>
  <si>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</si>
  <si>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</si>
  <si>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</si>
  <si>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</si>
  <si>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</si>
  <si>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</si>
  <si>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</si>
  <si>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</si>
  <si>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</si>
  <si>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</si>
  <si>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</si>
  <si>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</si>
  <si>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</si>
  <si>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</si>
  <si>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</si>
  <si>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</si>
  <si>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</si>
  <si>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</si>
  <si>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</si>
  <si>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</si>
  <si>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</si>
  <si>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</si>
  <si>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</si>
  <si>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</si>
  <si>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</si>
  <si>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</si>
  <si>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</si>
  <si>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</si>
  <si>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</si>
  <si>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</si>
  <si>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</si>
  <si>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</si>
  <si>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</si>
  <si>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</si>
  <si>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</si>
  <si>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</si>
  <si>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</si>
  <si>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</si>
  <si>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</si>
  <si>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</si>
  <si>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</si>
  <si>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</si>
  <si>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</si>
  <si>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</si>
  <si>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</si>
  <si>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</si>
  <si>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</si>
  <si>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</si>
  <si>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</si>
  <si>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</si>
  <si>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</si>
  <si>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</si>
  <si>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</si>
  <si>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</si>
  <si>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</si>
  <si>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</si>
  <si>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</si>
  <si>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</si>
  <si>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</si>
  <si>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</si>
  <si>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</si>
  <si>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</si>
  <si>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</si>
  <si>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</si>
  <si>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</si>
  <si>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</si>
  <si>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</si>
  <si>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</si>
  <si>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</si>
  <si>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</si>
  <si>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</si>
  <si>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</si>
  <si>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</si>
  <si>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</si>
  <si>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</si>
  <si>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</si>
  <si>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</si>
  <si>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</si>
  <si>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</si>
  <si>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</si>
  <si>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</si>
  <si>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</si>
  <si>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</si>
  <si>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</si>
  <si>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</si>
  <si>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</si>
  <si>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</si>
  <si>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</si>
  <si>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</si>
  <si>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</si>
  <si>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</si>
  <si>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</si>
  <si>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</si>
  <si>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</si>
  <si>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</si>
  <si>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</si>
  <si>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</si>
  <si>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</si>
  <si>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</si>
  <si>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</si>
  <si>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</si>
  <si>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</si>
  <si>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</si>
  <si>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</si>
  <si>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</si>
  <si>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</si>
  <si>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</si>
  <si>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</si>
  <si>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</si>
  <si>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</si>
  <si>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</si>
  <si>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</si>
  <si>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</si>
  <si>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</si>
  <si>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</si>
  <si>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</si>
  <si>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</si>
  <si>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</si>
  <si>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</si>
  <si>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</si>
  <si>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</si>
  <si>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</si>
  <si>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</si>
  <si>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</si>
  <si>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</si>
  <si>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</si>
  <si>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</si>
  <si>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</si>
  <si>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</si>
  <si>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</si>
  <si>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</si>
  <si>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</si>
  <si>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</si>
  <si>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</si>
  <si>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</si>
  <si>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</si>
  <si>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</si>
  <si>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</si>
  <si>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</si>
  <si>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</si>
  <si>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</si>
  <si>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</si>
  <si>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</si>
  <si>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</si>
  <si>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</si>
  <si>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</si>
  <si>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</si>
  <si>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</si>
  <si>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</si>
  <si>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</si>
  <si>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</si>
  <si>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</si>
  <si>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</si>
  <si>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</si>
  <si>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</si>
  <si>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</si>
  <si>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</si>
  <si>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</si>
  <si>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</si>
  <si>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</si>
  <si>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</si>
  <si>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</si>
  <si>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</si>
  <si>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</si>
  <si>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</si>
  <si>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</si>
  <si>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</si>
  <si>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</si>
  <si>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</si>
  <si>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</si>
  <si>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</si>
  <si>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</si>
  <si>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</si>
  <si>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</si>
  <si>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</si>
  <si>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</si>
  <si>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</si>
  <si>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</si>
  <si>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</si>
  <si>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</si>
  <si>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</si>
  <si>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</si>
  <si>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</si>
  <si>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</si>
  <si>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</si>
  <si>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</si>
  <si>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</si>
  <si>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</si>
  <si>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</si>
  <si>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</si>
  <si>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</si>
  <si>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</si>
  <si>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</si>
  <si>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</si>
  <si>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</si>
  <si>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</si>
  <si>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</si>
  <si>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</si>
  <si>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</si>
  <si>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</si>
  <si>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</si>
  <si>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</si>
  <si>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</si>
  <si>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</si>
  <si>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</si>
  <si>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</si>
  <si>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</si>
  <si>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</si>
  <si>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</si>
  <si>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</si>
  <si>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</si>
  <si>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</si>
  <si>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</si>
  <si>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</si>
  <si>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</si>
  <si>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</si>
  <si>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</si>
  <si>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</si>
  <si>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</si>
  <si>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</si>
  <si>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</si>
  <si>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</si>
  <si>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</si>
  <si>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</si>
  <si>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</si>
  <si>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</si>
  <si>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</si>
  <si>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</si>
  <si>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</si>
  <si>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</si>
  <si>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</si>
  <si>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</si>
  <si>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</si>
  <si>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</si>
  <si>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</si>
  <si>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</si>
  <si>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</si>
  <si>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</si>
  <si>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</si>
  <si>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</si>
  <si>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</si>
  <si>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</si>
  <si>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</si>
  <si>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</si>
  <si>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</si>
  <si>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</si>
  <si>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</si>
  <si>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</si>
  <si>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</si>
  <si>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</si>
  <si>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</si>
  <si>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</si>
  <si>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</si>
  <si>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</si>
  <si>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</si>
  <si>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</si>
  <si>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</si>
  <si>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</si>
  <si>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</si>
  <si>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</si>
  <si>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</si>
  <si>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</si>
  <si>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</si>
  <si>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</si>
  <si>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</si>
  <si>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</si>
  <si>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</si>
  <si>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</si>
  <si>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</si>
  <si>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</si>
  <si>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</si>
  <si>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</si>
  <si>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</si>
  <si>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</si>
  <si>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</si>
  <si>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</si>
  <si>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</si>
  <si>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</si>
  <si>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</si>
  <si>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</si>
  <si>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</si>
  <si>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</si>
  <si>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</si>
  <si>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</si>
  <si>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</si>
  <si>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</si>
  <si>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</si>
  <si>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</si>
  <si>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</si>
  <si>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</si>
  <si>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</si>
  <si>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</si>
  <si>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</si>
  <si>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</si>
  <si>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</si>
  <si>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</si>
  <si>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</si>
  <si>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</si>
  <si>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</si>
  <si>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</si>
  <si>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</si>
  <si>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</si>
  <si>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</si>
  <si>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</si>
  <si>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</si>
  <si>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</si>
  <si>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</si>
  <si>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</si>
  <si>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</si>
  <si>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</si>
  <si>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</si>
  <si>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</si>
  <si>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</si>
  <si>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</si>
  <si>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</si>
  <si>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</si>
  <si>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</si>
  <si>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</si>
  <si>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</si>
  <si>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</si>
  <si>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</si>
  <si>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</si>
  <si>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</si>
  <si>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</si>
  <si>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</si>
  <si>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</si>
  <si>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</si>
  <si>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</si>
  <si>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</si>
  <si>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</si>
  <si>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</si>
  <si>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</si>
  <si>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</si>
  <si>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</si>
  <si>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</si>
  <si>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</si>
  <si>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</si>
  <si>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</si>
  <si>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</si>
  <si>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</si>
  <si>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</si>
  <si>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</si>
  <si>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</si>
  <si>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</si>
  <si>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</si>
  <si>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</si>
  <si>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</si>
  <si>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</si>
  <si>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</si>
  <si>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</si>
  <si>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</si>
  <si>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</si>
  <si>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</si>
  <si>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</si>
  <si>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</si>
  <si>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</si>
  <si>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</si>
  <si>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</si>
  <si>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</si>
  <si>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</si>
  <si>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</si>
  <si>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</si>
  <si>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</si>
  <si>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</si>
  <si>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</si>
  <si>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</si>
  <si>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</si>
  <si>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</si>
  <si>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</si>
  <si>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</si>
  <si>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</si>
  <si>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</si>
  <si>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</si>
  <si>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</si>
  <si>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</si>
  <si>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</si>
  <si>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</si>
  <si>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</si>
  <si>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</si>
  <si>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</si>
  <si>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</si>
  <si>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</si>
  <si>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</si>
  <si>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</si>
  <si>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</si>
  <si>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</si>
  <si>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</si>
  <si>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</si>
  <si>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</si>
  <si>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</si>
  <si>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</si>
  <si>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</si>
  <si>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</si>
  <si>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</si>
  <si>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</si>
  <si>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</si>
  <si>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</si>
  <si>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</si>
  <si>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</si>
  <si>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</si>
  <si>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</si>
  <si>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</si>
  <si>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</si>
  <si>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</si>
  <si>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</si>
  <si>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</si>
  <si>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</si>
  <si>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</si>
  <si>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</si>
  <si>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</si>
  <si>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</si>
  <si>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</si>
  <si>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</si>
  <si>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</si>
  <si>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</si>
  <si>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</si>
  <si>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</si>
  <si>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</si>
  <si>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</si>
  <si>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</si>
  <si>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</si>
  <si>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</si>
  <si>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</si>
  <si>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</si>
  <si>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</si>
  <si>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</si>
  <si>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</si>
  <si>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</si>
  <si>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</si>
  <si>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</si>
  <si>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</si>
  <si>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</si>
  <si>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</si>
  <si>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</si>
  <si>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</si>
  <si>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</si>
  <si>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</si>
  <si>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</si>
  <si>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</si>
  <si>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</si>
  <si>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</si>
  <si>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</si>
  <si>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</si>
  <si>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</si>
  <si>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</si>
  <si>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</si>
  <si>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</si>
  <si>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</si>
  <si>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</si>
  <si>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</si>
  <si>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</si>
  <si>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</si>
  <si>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</si>
  <si>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</si>
  <si>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</si>
  <si>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</si>
  <si>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</si>
  <si>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</si>
  <si>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</si>
  <si>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</si>
  <si>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</si>
  <si>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</si>
  <si>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</si>
  <si>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</si>
  <si>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</si>
  <si>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</si>
  <si>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</si>
  <si>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</si>
  <si>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</si>
  <si>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</si>
  <si>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</si>
  <si>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</si>
  <si>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</si>
  <si>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</si>
  <si>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</si>
  <si>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</si>
  <si>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</si>
  <si>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</si>
  <si>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</si>
  <si>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</si>
  <si>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</si>
  <si>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</si>
  <si>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</si>
  <si>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</si>
  <si>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</si>
  <si>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</si>
  <si>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</si>
  <si>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</si>
  <si>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</si>
  <si>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</si>
  <si>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</si>
  <si>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</si>
  <si>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</si>
  <si>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</si>
  <si>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</si>
  <si>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</si>
  <si>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</si>
  <si>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</si>
  <si>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</si>
  <si>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</si>
  <si>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</si>
  <si>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</si>
  <si>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</si>
  <si>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</si>
  <si>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</si>
  <si>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</si>
  <si>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</si>
  <si>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</si>
  <si>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</si>
  <si>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</si>
  <si>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</si>
  <si>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</si>
  <si>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</si>
  <si>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</si>
  <si>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</si>
  <si>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</si>
  <si>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</si>
  <si>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</si>
  <si>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</si>
  <si>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</si>
  <si>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</si>
  <si>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</si>
  <si>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</si>
  <si>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</si>
  <si>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</si>
  <si>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</si>
  <si>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</si>
  <si>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</si>
  <si>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</si>
  <si>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</si>
  <si>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</si>
  <si>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</si>
  <si>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</si>
  <si>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</si>
  <si>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</si>
  <si>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</si>
  <si>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</si>
  <si>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</si>
  <si>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</si>
  <si>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</si>
  <si>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</si>
  <si>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</si>
  <si>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</si>
  <si>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</si>
  <si>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</si>
  <si>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</si>
  <si>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</si>
  <si>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</si>
  <si>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</si>
  <si>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</si>
  <si>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</si>
  <si>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</si>
  <si>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</si>
  <si>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</si>
  <si>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</si>
  <si>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</si>
  <si>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</si>
  <si>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</si>
  <si>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</si>
  <si>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</si>
  <si>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</si>
  <si>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</si>
  <si>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</si>
  <si>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</si>
  <si>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</si>
  <si>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</si>
  <si>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</si>
  <si>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</si>
  <si>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</si>
  <si>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</si>
  <si>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</si>
  <si>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</si>
  <si>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</si>
  <si>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</si>
  <si>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</si>
  <si>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</si>
  <si>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</si>
  <si>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</si>
  <si>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</si>
  <si>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</si>
  <si>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</si>
  <si>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</si>
  <si>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</si>
  <si>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</si>
  <si>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</si>
  <si>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</si>
  <si>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</si>
  <si>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</si>
  <si>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</si>
  <si>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</si>
  <si>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</si>
  <si>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</si>
  <si>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</si>
  <si>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</si>
  <si>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</si>
  <si>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</si>
  <si>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</si>
  <si>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</si>
  <si>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</si>
  <si>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</si>
  <si>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</si>
  <si>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</si>
  <si>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</si>
  <si>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</si>
  <si>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</si>
  <si>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</si>
  <si>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</si>
  <si>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</si>
  <si>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</si>
  <si>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</si>
  <si>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</si>
  <si>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</si>
  <si>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</si>
  <si>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</si>
  <si>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</si>
  <si>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</si>
  <si>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</si>
  <si>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</si>
  <si>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</si>
  <si>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</si>
  <si>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</si>
  <si>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</si>
  <si>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</si>
  <si>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</si>
  <si>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</si>
  <si>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</si>
  <si>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</si>
  <si>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</si>
  <si>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</si>
  <si>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</si>
  <si>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</si>
  <si>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</si>
  <si>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</si>
  <si>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</si>
  <si>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</si>
  <si>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</si>
  <si>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</si>
  <si>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</si>
  <si>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</si>
  <si>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</si>
  <si>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</si>
  <si>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</si>
  <si>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</si>
  <si>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</si>
  <si>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</si>
  <si>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</si>
  <si>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</si>
  <si>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</si>
  <si>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</si>
  <si>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</si>
  <si>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</si>
  <si>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</si>
  <si>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</si>
  <si>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</si>
  <si>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</si>
  <si>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</si>
  <si>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</si>
  <si>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</si>
  <si>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</si>
  <si>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</si>
  <si>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</si>
  <si>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</si>
  <si>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</si>
  <si>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</si>
  <si>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</si>
  <si>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</si>
  <si>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</si>
  <si>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</si>
  <si>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</si>
  <si>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</si>
  <si>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</si>
  <si>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</si>
  <si>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</si>
  <si>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</si>
  <si>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</si>
  <si>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</si>
  <si>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</si>
  <si>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</si>
  <si>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</si>
  <si>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</si>
  <si>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</si>
  <si>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</si>
  <si>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</si>
  <si>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</si>
  <si>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</si>
  <si>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</si>
  <si>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</si>
  <si>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</si>
  <si>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</si>
  <si>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</si>
  <si>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</si>
  <si>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</si>
  <si>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</si>
  <si>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</si>
  <si>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</si>
  <si>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</si>
  <si>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</si>
  <si>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</si>
  <si>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</si>
  <si>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</si>
  <si>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</si>
  <si>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</si>
  <si>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</si>
  <si>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</si>
  <si>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</si>
  <si>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</si>
  <si>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</si>
  <si>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</si>
  <si>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</si>
  <si>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</si>
  <si>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</si>
  <si>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</si>
  <si>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</si>
  <si>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</si>
  <si>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</si>
  <si>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</si>
  <si>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</si>
  <si>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</si>
  <si>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</si>
  <si>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</si>
  <si>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</si>
  <si>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</si>
  <si>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</si>
  <si>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</si>
  <si>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</si>
  <si>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</si>
  <si>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</si>
  <si>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</si>
  <si>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</si>
  <si>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</si>
  <si>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</si>
  <si>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</si>
  <si>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</si>
  <si>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</si>
  <si>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</si>
  <si>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</si>
  <si>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</si>
  <si>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</si>
  <si>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</si>
  <si>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</si>
  <si>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</si>
  <si>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</si>
  <si>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</si>
  <si>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</si>
  <si>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</si>
  <si>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</si>
  <si>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</si>
  <si>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</si>
  <si>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</si>
  <si>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</si>
  <si>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</si>
  <si>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</si>
  <si>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</si>
  <si>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</si>
  <si>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</si>
  <si>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</si>
  <si>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</si>
  <si>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</si>
  <si>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</si>
  <si>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</si>
  <si>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</si>
  <si>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</si>
  <si>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</si>
  <si>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</si>
  <si>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</si>
  <si>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</si>
  <si>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</si>
  <si>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</si>
  <si>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</si>
  <si>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</si>
  <si>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</si>
  <si>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</si>
  <si>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</si>
  <si>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</si>
  <si>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</si>
  <si>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</si>
  <si>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</si>
  <si>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</si>
  <si>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</si>
  <si>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</si>
  <si>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</si>
  <si>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</si>
  <si>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</si>
  <si>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</si>
  <si>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</si>
  <si>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</si>
  <si>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</si>
  <si>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</si>
  <si>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</si>
  <si>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</si>
  <si>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</si>
  <si>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</si>
  <si>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</si>
  <si>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</si>
  <si>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</si>
  <si>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</si>
  <si>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</si>
  <si>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</si>
  <si>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</si>
  <si>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</si>
  <si>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</si>
  <si>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</si>
  <si>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</si>
  <si>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</si>
  <si>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</si>
  <si>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</si>
  <si>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</si>
  <si>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</si>
  <si>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</si>
  <si>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</si>
  <si>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</si>
  <si>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</si>
  <si>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</si>
  <si>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</si>
  <si>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</si>
  <si>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</si>
  <si>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</si>
  <si>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</si>
  <si>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</si>
  <si>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</si>
  <si>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</si>
  <si>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</si>
  <si>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</si>
  <si>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</si>
  <si>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</si>
  <si>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</si>
  <si>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</si>
  <si>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</si>
  <si>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</si>
  <si>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</si>
  <si>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</si>
  <si>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</si>
  <si>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</si>
  <si>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</si>
  <si>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</si>
  <si>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</si>
  <si>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</si>
  <si>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</si>
  <si>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</si>
  <si>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</si>
  <si>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</si>
  <si>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</si>
  <si>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</si>
  <si>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</si>
  <si>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</si>
  <si>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</si>
  <si>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</si>
  <si>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</si>
  <si>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</si>
  <si>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</si>
  <si>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</si>
  <si>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</si>
  <si>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</si>
  <si>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</si>
  <si>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</si>
  <si>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</si>
  <si>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</si>
  <si>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</si>
  <si>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</si>
  <si>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</si>
  <si>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</si>
  <si>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</si>
  <si>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</si>
  <si>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</si>
  <si>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</si>
  <si>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</si>
  <si>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</si>
  <si>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</si>
  <si>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</si>
  <si>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</si>
  <si>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</si>
  <si>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</si>
  <si>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</si>
  <si>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</si>
  <si>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</si>
  <si>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</si>
  <si>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</si>
  <si>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</si>
  <si>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</si>
  <si>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</si>
  <si>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</si>
  <si>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</si>
  <si>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</si>
  <si>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</si>
  <si>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</si>
  <si>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</si>
  <si>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</si>
  <si>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</si>
  <si>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</si>
  <si>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</si>
  <si>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</si>
  <si>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</si>
  <si>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</si>
  <si>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</si>
  <si>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</si>
  <si>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</si>
  <si>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</si>
  <si>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</si>
  <si>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</si>
  <si>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</si>
  <si>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</si>
  <si>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</si>
  <si>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</si>
  <si>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</si>
  <si>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</si>
  <si>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</si>
  <si>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</si>
  <si>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</si>
  <si>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</si>
  <si>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</si>
  <si>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</si>
  <si>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</si>
  <si>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</si>
  <si>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</si>
  <si>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</si>
  <si>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</si>
  <si>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</si>
  <si>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</si>
  <si>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</si>
  <si>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</si>
  <si>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</si>
  <si>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</si>
  <si>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</si>
  <si>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</si>
  <si>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</si>
  <si>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</si>
  <si>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</si>
  <si>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</si>
  <si>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</si>
  <si>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</si>
  <si>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</si>
  <si>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</si>
  <si>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</si>
  <si>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</si>
  <si>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</si>
  <si>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</si>
  <si>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</si>
  <si>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</si>
  <si>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</si>
  <si>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</si>
  <si>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</si>
  <si>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</si>
  <si>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</si>
  <si>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</si>
  <si>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</si>
  <si>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</si>
  <si>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</si>
  <si>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</si>
  <si>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</si>
  <si>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</si>
  <si>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</si>
  <si>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</si>
  <si>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</si>
  <si>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</si>
  <si>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</si>
  <si>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</si>
  <si>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</si>
  <si>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</si>
  <si>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</si>
  <si>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</si>
  <si>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</si>
  <si>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</si>
  <si>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</si>
  <si>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</si>
  <si>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</si>
  <si>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</si>
  <si>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</si>
  <si>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</si>
  <si>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</si>
  <si>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</si>
  <si>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</si>
  <si>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</si>
  <si>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</si>
  <si>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</si>
  <si>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</si>
  <si>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</si>
  <si>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</si>
  <si>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</si>
  <si>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</si>
  <si>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</si>
  <si>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</si>
  <si>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</si>
  <si>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</si>
  <si>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</si>
  <si>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</si>
  <si>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</si>
  <si>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</si>
  <si>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</si>
  <si>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</si>
  <si>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</si>
  <si>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</si>
  <si>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</si>
  <si>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</si>
  <si>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</si>
  <si>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</si>
  <si>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</si>
  <si>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</si>
  <si>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</si>
  <si>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</si>
  <si>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</si>
  <si>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</si>
  <si>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</si>
  <si>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</si>
  <si>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</si>
  <si>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</si>
  <si>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</si>
  <si>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</si>
  <si>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</si>
  <si>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</si>
  <si>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</si>
  <si>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</si>
  <si>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</si>
  <si>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</si>
  <si>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</si>
  <si>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</si>
  <si>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</si>
  <si>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</si>
  <si>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</si>
  <si>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</si>
  <si>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</si>
  <si>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</si>
  <si>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</si>
  <si>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</si>
  <si>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</si>
  <si>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</si>
  <si>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</si>
  <si>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</si>
  <si>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</si>
  <si>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</si>
  <si>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</si>
  <si>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</si>
  <si>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</si>
  <si>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</si>
  <si>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</si>
  <si>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</si>
  <si>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</si>
  <si>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</si>
  <si>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</si>
  <si>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</si>
  <si>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</si>
  <si>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</si>
  <si>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</si>
  <si>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</si>
  <si>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</si>
  <si>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</si>
  <si>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</si>
  <si>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</si>
  <si>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</si>
  <si>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</si>
  <si>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</si>
  <si>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</si>
  <si>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</si>
  <si>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</si>
  <si>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</si>
  <si>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</si>
  <si>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</si>
  <si>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</si>
  <si>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</si>
  <si>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</si>
  <si>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</si>
  <si>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</si>
  <si>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</si>
  <si>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</si>
  <si>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</si>
  <si>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</si>
  <si>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</si>
  <si>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</si>
  <si>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</si>
  <si>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</si>
  <si>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</si>
  <si>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</si>
  <si>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</si>
  <si>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</si>
  <si>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</si>
  <si>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</si>
  <si>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</si>
  <si>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</si>
  <si>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</si>
  <si>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</si>
  <si>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</si>
  <si>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</si>
  <si>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</si>
  <si>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</si>
  <si>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</si>
  <si>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</si>
  <si>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</si>
  <si>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</si>
  <si>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</si>
  <si>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</si>
  <si>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</si>
  <si>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</si>
  <si>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</si>
  <si>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</si>
  <si>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</si>
  <si>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</si>
  <si>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</si>
  <si>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</si>
  <si>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</si>
  <si>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</si>
  <si>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</si>
  <si>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</si>
  <si>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</si>
  <si>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</si>
  <si>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</si>
  <si>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</si>
  <si>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</si>
  <si>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</si>
  <si>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</si>
  <si>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</si>
  <si>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</si>
  <si>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</si>
  <si>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</si>
  <si>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</si>
  <si>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</si>
  <si>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</si>
  <si>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</si>
  <si>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</si>
  <si>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</si>
  <si>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</si>
  <si>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</si>
  <si>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</si>
  <si>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</si>
  <si>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</si>
  <si>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</si>
  <si>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</si>
  <si>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</si>
  <si>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</si>
  <si>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</si>
  <si>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</si>
  <si>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</si>
  <si>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</si>
  <si>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</si>
  <si>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</si>
  <si>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</si>
  <si>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</si>
  <si>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</si>
  <si>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</si>
  <si>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</si>
  <si>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</si>
  <si>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</si>
  <si>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</si>
  <si>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</si>
  <si>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</si>
  <si>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</si>
  <si>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</si>
  <si>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</si>
  <si>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</si>
  <si>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</si>
  <si>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</si>
  <si>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</si>
  <si>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</si>
  <si>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</si>
  <si>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</si>
  <si>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</si>
  <si>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</si>
  <si>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</si>
  <si>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</si>
  <si>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</si>
  <si>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</si>
  <si>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</si>
  <si>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</si>
  <si>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</si>
  <si>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</si>
  <si>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</si>
  <si>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</si>
  <si>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</si>
  <si>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</si>
  <si>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</si>
  <si>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</si>
  <si>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</si>
  <si>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</si>
  <si>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</si>
  <si>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</si>
  <si>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</si>
  <si>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</si>
  <si>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</si>
  <si>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</si>
  <si>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</si>
  <si>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</si>
  <si>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</si>
  <si>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</si>
  <si>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</si>
  <si>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</si>
  <si>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</si>
  <si>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</si>
  <si>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</si>
  <si>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</si>
  <si>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</si>
  <si>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</si>
  <si>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</si>
  <si>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</si>
  <si>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</si>
  <si>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</si>
  <si>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</si>
  <si>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</si>
  <si>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</si>
  <si>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</si>
  <si>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</si>
  <si>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</si>
  <si>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</si>
  <si>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</si>
  <si>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</si>
  <si>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</si>
  <si>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</si>
  <si>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</si>
  <si>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</si>
  <si>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</si>
  <si>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</si>
  <si>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</si>
  <si>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</si>
  <si>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</si>
  <si>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</si>
  <si>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</si>
  <si>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</si>
  <si>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</si>
  <si>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</si>
  <si>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</si>
  <si>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</si>
  <si>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</si>
  <si>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</si>
  <si>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</si>
  <si>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</si>
  <si>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</si>
  <si>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</si>
  <si>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</si>
  <si>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</si>
  <si>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</si>
  <si>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</si>
  <si>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</si>
  <si>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</si>
  <si>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</si>
  <si>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</si>
  <si>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</si>
  <si>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</si>
  <si>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</si>
  <si>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</si>
  <si>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</si>
  <si>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</si>
  <si>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</si>
  <si>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</si>
  <si>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</si>
  <si>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</si>
  <si>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</si>
  <si>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</si>
  <si>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</si>
  <si>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</si>
  <si>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</si>
  <si>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</si>
  <si>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</si>
  <si>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</si>
  <si>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</si>
  <si>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</si>
  <si>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</si>
  <si>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</si>
  <si>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</si>
  <si>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</si>
  <si>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</si>
  <si>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</si>
  <si>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</si>
  <si>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</si>
  <si>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</si>
  <si>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</si>
  <si>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</si>
  <si>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</si>
  <si>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</si>
  <si>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</si>
  <si>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</si>
  <si>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</si>
  <si>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</si>
  <si>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</si>
  <si>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</si>
  <si>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</si>
  <si>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</si>
  <si>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</si>
  <si>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</si>
  <si>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</si>
  <si>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</si>
  <si>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</si>
  <si>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</si>
  <si>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</si>
  <si>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</si>
  <si>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</si>
  <si>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</si>
  <si>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</si>
  <si>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</si>
  <si>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</si>
  <si>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</si>
  <si>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</si>
  <si>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</si>
  <si>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</si>
  <si>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</si>
  <si>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</si>
  <si>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</si>
  <si>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</si>
  <si>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</si>
  <si>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</si>
  <si>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</si>
  <si>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</si>
  <si>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</si>
  <si>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</si>
  <si>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</si>
  <si>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</si>
  <si>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</si>
  <si>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</si>
  <si>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</si>
  <si>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</si>
  <si>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</si>
  <si>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</si>
  <si>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</si>
  <si>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</si>
  <si>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</si>
  <si>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</si>
  <si>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</si>
  <si>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</si>
  <si>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</si>
  <si>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</si>
  <si>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</si>
  <si>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</si>
  <si>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</si>
  <si>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</si>
  <si>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</si>
  <si>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</si>
  <si>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</si>
  <si>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</si>
  <si>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</si>
  <si>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</si>
  <si>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</si>
  <si>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</si>
  <si>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</si>
  <si>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</si>
  <si>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</si>
  <si>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</si>
  <si>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</si>
  <si>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</si>
  <si>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</si>
  <si>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</si>
  <si>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</si>
  <si>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</si>
  <si>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</si>
  <si>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</si>
  <si>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</si>
  <si>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</si>
  <si>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</si>
  <si>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</si>
  <si>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</si>
  <si>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</si>
  <si>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</si>
  <si>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</si>
  <si>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</si>
  <si>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</si>
  <si>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</si>
  <si>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</si>
  <si>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</si>
  <si>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</si>
  <si>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</si>
  <si>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</si>
  <si>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</si>
  <si>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</si>
  <si>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</si>
  <si>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</si>
  <si>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</si>
  <si>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</si>
  <si>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</si>
  <si>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</si>
  <si>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</si>
  <si>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</si>
  <si>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</si>
  <si>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</si>
  <si>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</si>
  <si>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</si>
  <si>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</si>
  <si>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</si>
  <si>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</si>
  <si>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</si>
  <si>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</si>
  <si>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</si>
  <si>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</si>
  <si>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</si>
  <si>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</si>
  <si>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</si>
  <si>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</si>
  <si>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</si>
  <si>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</si>
  <si>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</si>
  <si>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</si>
  <si>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</si>
  <si>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</si>
  <si>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</si>
  <si>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</si>
  <si>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</si>
  <si>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</si>
  <si>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</si>
  <si>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</si>
  <si>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</si>
  <si>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</si>
  <si>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</si>
  <si>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</si>
  <si>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</si>
  <si>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</si>
  <si>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</si>
  <si>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</si>
  <si>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</si>
  <si>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</si>
  <si>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</si>
  <si>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</si>
  <si>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</si>
  <si>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</si>
  <si>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</si>
  <si>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</si>
  <si>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</si>
  <si>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</si>
  <si>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</si>
  <si>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</si>
  <si>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</si>
  <si>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</si>
  <si>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</si>
  <si>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</si>
  <si>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</si>
  <si>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</si>
  <si>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</si>
  <si>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</si>
  <si>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</si>
  <si>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</si>
  <si>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</si>
  <si>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</si>
  <si>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</si>
  <si>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</si>
  <si>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</si>
  <si>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</si>
  <si>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</si>
  <si>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</si>
  <si>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</si>
  <si>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</si>
  <si>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</si>
  <si>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</si>
  <si>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</si>
  <si>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</si>
  <si>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</si>
  <si>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</si>
  <si>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</si>
  <si>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</si>
  <si>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</si>
  <si>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</si>
  <si>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</si>
  <si>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</si>
  <si>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</si>
  <si>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</si>
  <si>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</si>
  <si>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</si>
  <si>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</si>
  <si>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</si>
  <si>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</si>
  <si>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</si>
  <si>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</si>
  <si>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</si>
  <si>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</si>
  <si>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</si>
  <si>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</si>
  <si>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</si>
  <si>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</si>
  <si>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</si>
  <si>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</si>
  <si>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</si>
  <si>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</si>
  <si>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</si>
  <si>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</si>
  <si>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</si>
  <si>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</si>
  <si>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</si>
  <si>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</si>
  <si>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</si>
  <si>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</si>
  <si>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</si>
  <si>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</si>
  <si>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</si>
  <si>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</si>
  <si>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</si>
  <si>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</si>
  <si>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</si>
  <si>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</si>
  <si>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</si>
  <si>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</si>
  <si>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</si>
  <si>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</si>
  <si>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</si>
  <si>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</si>
  <si>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</si>
  <si>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</si>
  <si>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</si>
  <si>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</si>
  <si>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</si>
  <si>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</si>
  <si>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</si>
  <si>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</si>
  <si>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</si>
  <si>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</si>
  <si>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</si>
  <si>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</si>
  <si>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</si>
  <si>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</si>
  <si>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</si>
  <si>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</si>
  <si>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</si>
  <si>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</si>
  <si>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</si>
  <si>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</si>
  <si>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</si>
  <si>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</si>
  <si>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</si>
  <si>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</si>
  <si>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</si>
  <si>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</si>
  <si>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</si>
  <si>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</si>
  <si>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</si>
  <si>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</si>
  <si>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</si>
  <si>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</si>
  <si>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</si>
  <si>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</si>
  <si>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</si>
  <si>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</si>
  <si>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</si>
  <si>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</si>
  <si>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</si>
  <si>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</si>
  <si>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</si>
  <si>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</si>
  <si>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</si>
  <si>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</si>
  <si>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</si>
  <si>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</si>
  <si>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</si>
  <si>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</si>
  <si>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</si>
  <si>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</si>
  <si>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</si>
  <si>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</si>
  <si>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</si>
  <si>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</si>
  <si>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</si>
  <si>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</si>
  <si>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</si>
  <si>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</si>
  <si>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</si>
  <si>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</si>
  <si>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</si>
  <si>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</si>
  <si>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</si>
  <si>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</si>
  <si>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</si>
  <si>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</si>
  <si>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</si>
  <si>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</si>
  <si>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</si>
  <si>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</si>
  <si>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</si>
  <si>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</si>
  <si>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</si>
  <si>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</si>
  <si>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</si>
  <si>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</si>
  <si>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</si>
  <si>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</si>
  <si>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</si>
  <si>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</si>
  <si>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</si>
  <si>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</si>
  <si>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</si>
  <si>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</si>
  <si>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</si>
  <si>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</si>
  <si>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</si>
  <si>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</si>
  <si>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</si>
  <si>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</si>
  <si>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</si>
  <si>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</si>
  <si>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</si>
  <si>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</si>
  <si>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</si>
  <si>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</si>
  <si>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</si>
  <si>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</si>
  <si>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</si>
  <si>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</si>
  <si>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</si>
  <si>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</si>
  <si>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</si>
  <si>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</si>
  <si>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</si>
  <si>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</si>
  <si>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</si>
  <si>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</si>
  <si>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</si>
  <si>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</si>
  <si>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</si>
  <si>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</si>
  <si>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</si>
  <si>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</si>
  <si>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</si>
  <si>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</si>
  <si>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</si>
  <si>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</si>
  <si>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</si>
  <si>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</si>
  <si>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</si>
  <si>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</si>
  <si>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</si>
  <si>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</si>
  <si>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</si>
  <si>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</si>
  <si>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</si>
  <si>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</si>
  <si>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</si>
  <si>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</si>
  <si>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</si>
  <si>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</si>
  <si>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</si>
  <si>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</si>
  <si>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</si>
  <si>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</si>
  <si>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</si>
  <si>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</si>
  <si>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</si>
  <si>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</si>
  <si>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</si>
  <si>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</si>
  <si>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</si>
  <si>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</si>
  <si>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</si>
  <si>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</si>
  <si>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</si>
  <si>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</si>
  <si>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</si>
  <si>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</si>
  <si>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</si>
  <si>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</si>
  <si>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</si>
  <si>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</si>
  <si>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</si>
  <si>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</si>
  <si>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</si>
  <si>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</si>
  <si>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</si>
  <si>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</si>
  <si>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</si>
  <si>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</si>
  <si>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</si>
  <si>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</si>
  <si>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</si>
  <si>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</si>
  <si>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</si>
  <si>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</si>
  <si>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</si>
  <si>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</si>
  <si>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</si>
  <si>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</si>
  <si>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</si>
  <si>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</si>
  <si>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</si>
  <si>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</si>
  <si>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</si>
  <si>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</si>
  <si>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</si>
  <si>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</si>
  <si>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</si>
  <si>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</si>
  <si>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</si>
  <si>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</si>
  <si>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</si>
  <si>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</si>
  <si>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</si>
  <si>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</si>
  <si>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</si>
  <si>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</si>
  <si>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</si>
  <si>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</si>
  <si>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</si>
  <si>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</si>
  <si>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</si>
  <si>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</si>
  <si>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</si>
  <si>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</si>
  <si>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</si>
  <si>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</si>
  <si>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</si>
  <si>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</si>
  <si>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</si>
  <si>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</si>
  <si>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</si>
  <si>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</si>
  <si>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</si>
  <si>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</si>
  <si>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</si>
  <si>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</si>
  <si>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</si>
  <si>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</si>
  <si>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</si>
  <si>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</si>
  <si>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</si>
  <si>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</si>
  <si>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</si>
  <si>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</si>
  <si>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</si>
  <si>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</si>
  <si>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</si>
  <si>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</si>
  <si>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</si>
  <si>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</si>
  <si>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</si>
  <si>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</si>
  <si>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</si>
  <si>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</si>
  <si>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</si>
  <si>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</si>
  <si>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</si>
  <si>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</si>
  <si>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</si>
  <si>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</si>
  <si>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</si>
  <si>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</si>
  <si>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</si>
  <si>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</si>
  <si>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</si>
  <si>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</si>
  <si>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</si>
  <si>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</si>
  <si>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</si>
  <si>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</si>
  <si>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</si>
  <si>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</si>
  <si>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</si>
  <si>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</si>
  <si>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</si>
  <si>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</si>
  <si>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</si>
  <si>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</si>
  <si>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</si>
  <si>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</si>
  <si>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</si>
  <si>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</si>
  <si>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</si>
  <si>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</si>
  <si>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</si>
  <si>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</si>
  <si>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</si>
  <si>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</si>
  <si>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</si>
  <si>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</si>
  <si>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</si>
  <si>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</si>
  <si>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</si>
  <si>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</si>
  <si>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</si>
  <si>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</si>
  <si>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</si>
  <si>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</si>
  <si>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</si>
  <si>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</si>
  <si>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</si>
  <si>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</si>
  <si>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</si>
  <si>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</si>
  <si>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</si>
  <si>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</si>
  <si>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</si>
  <si>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</si>
  <si>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</si>
  <si>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</si>
  <si>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</si>
  <si>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</si>
  <si>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</si>
  <si>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</si>
  <si>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</si>
  <si>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</si>
  <si>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</si>
  <si>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</si>
  <si>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</si>
  <si>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</si>
  <si>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</si>
  <si>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</si>
  <si>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</si>
  <si>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</si>
  <si>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</si>
  <si>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</si>
  <si>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</si>
  <si>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</si>
  <si>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</si>
  <si>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</si>
  <si>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</si>
  <si>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</si>
  <si>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</si>
  <si>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</si>
  <si>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</si>
  <si>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</si>
  <si>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</si>
  <si>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</si>
  <si>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</si>
  <si>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</si>
  <si>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</si>
  <si>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</si>
  <si>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</si>
  <si>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</si>
  <si>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</si>
  <si>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</si>
  <si>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</si>
  <si>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</si>
  <si>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</si>
  <si>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</si>
  <si>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</si>
  <si>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</si>
  <si>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</si>
  <si>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</si>
  <si>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</si>
  <si>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</si>
  <si>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</si>
  <si>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</si>
  <si>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</si>
  <si>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</si>
  <si>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</si>
  <si>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</si>
  <si>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</si>
  <si>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</si>
  <si>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</si>
  <si>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</si>
  <si>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</si>
  <si>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</si>
  <si>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</si>
  <si>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</si>
  <si>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</si>
  <si>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</si>
  <si>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</si>
  <si>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</si>
  <si>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</si>
  <si>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</si>
  <si>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</si>
  <si>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</si>
  <si>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</si>
  <si>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</si>
  <si>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</si>
  <si>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</si>
  <si>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</si>
  <si>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</si>
  <si>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</si>
  <si>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</si>
  <si>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</si>
  <si>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</si>
  <si>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</si>
  <si>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</si>
  <si>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</si>
  <si>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</si>
  <si>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</si>
  <si>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</si>
  <si>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</si>
  <si>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</si>
  <si>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</si>
  <si>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</si>
  <si>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</si>
  <si>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</si>
  <si>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</si>
  <si>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</si>
  <si>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</si>
  <si>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</si>
  <si>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</si>
  <si>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</si>
  <si>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</si>
  <si>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</si>
  <si>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</si>
  <si>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</si>
  <si>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</si>
  <si>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</si>
  <si>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</si>
  <si>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</si>
  <si>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</si>
  <si>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</si>
  <si>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</si>
  <si>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</si>
  <si>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</si>
  <si>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</si>
  <si>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</si>
  <si>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</si>
  <si>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</si>
  <si>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</si>
  <si>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</si>
  <si>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</si>
  <si>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</si>
  <si>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</si>
  <si>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</si>
  <si>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</si>
  <si>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</si>
  <si>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</si>
  <si>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</si>
  <si>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</si>
  <si>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</si>
  <si>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</si>
  <si>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</si>
  <si>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</si>
  <si>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</si>
  <si>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</si>
  <si>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</si>
  <si>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</si>
  <si>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</si>
  <si>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</si>
  <si>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</si>
  <si>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</si>
  <si>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</si>
  <si>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</si>
  <si>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</si>
  <si>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</si>
  <si>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</si>
  <si>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</si>
  <si>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</si>
  <si>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</si>
  <si>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</si>
  <si>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</si>
  <si>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</si>
  <si>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</si>
  <si>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</si>
  <si>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</si>
  <si>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</si>
  <si>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</si>
  <si>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</si>
  <si>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</si>
  <si>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</si>
  <si>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</si>
  <si>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</si>
  <si>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</si>
  <si>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</si>
  <si>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</si>
  <si>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</si>
  <si>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</si>
  <si>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</si>
  <si>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</si>
  <si>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</si>
  <si>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</si>
  <si>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</si>
  <si>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</si>
  <si>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</si>
  <si>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</si>
  <si>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</si>
  <si>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</si>
  <si>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</si>
  <si>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</si>
  <si>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</si>
  <si>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</si>
  <si>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</si>
  <si>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</si>
  <si>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</si>
  <si>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</si>
  <si>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</si>
  <si>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</si>
  <si>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</si>
  <si>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</si>
  <si>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</si>
  <si>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</si>
  <si>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</si>
  <si>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</si>
  <si>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</si>
  <si>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</si>
  <si>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</si>
  <si>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</si>
  <si>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</si>
  <si>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</si>
  <si>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</si>
  <si>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</si>
  <si>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</si>
  <si>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</si>
  <si>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</si>
  <si>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</si>
  <si>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</si>
  <si>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</si>
  <si>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</si>
  <si>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</si>
  <si>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</si>
  <si>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</si>
  <si>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</si>
  <si>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</si>
  <si>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</si>
  <si>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</si>
  <si>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</si>
  <si>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</si>
  <si>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</si>
  <si>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</si>
  <si>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</si>
  <si>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</si>
  <si>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</si>
  <si>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</si>
  <si>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</si>
  <si>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</si>
  <si>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</si>
  <si>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</si>
  <si>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</si>
  <si>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</si>
  <si>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</si>
  <si>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</si>
  <si>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</si>
  <si>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</si>
  <si>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</si>
  <si>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</si>
  <si>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</si>
  <si>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</si>
  <si>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</si>
  <si>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</si>
  <si>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</si>
  <si>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</si>
  <si>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</si>
  <si>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</si>
  <si>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</si>
  <si>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</si>
  <si>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</si>
  <si>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</si>
  <si>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</si>
  <si>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</si>
  <si>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</si>
  <si>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</si>
  <si>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</si>
  <si>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</si>
  <si>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</si>
  <si>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</si>
  <si>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</si>
  <si>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</si>
  <si>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</si>
  <si>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</si>
  <si>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</si>
  <si>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</si>
  <si>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</si>
  <si>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</si>
  <si>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</si>
  <si>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</si>
  <si>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</si>
  <si>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</si>
  <si>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</si>
  <si>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</si>
  <si>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</si>
  <si>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</si>
  <si>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</si>
  <si>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</si>
  <si>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</si>
  <si>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</si>
  <si>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</si>
  <si>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</si>
  <si>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</si>
  <si>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</si>
  <si>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</si>
  <si>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</si>
  <si>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</si>
  <si>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</si>
  <si>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</si>
  <si>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</si>
  <si>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</si>
  <si>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</si>
  <si>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</si>
  <si>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</si>
  <si>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</si>
  <si>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</si>
  <si>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</si>
  <si>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</si>
  <si>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</si>
  <si>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</si>
  <si>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</si>
  <si>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</si>
  <si>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</si>
  <si>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</si>
  <si>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</si>
  <si>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</si>
  <si>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</si>
  <si>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</si>
  <si>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</si>
  <si>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</si>
  <si>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</si>
  <si>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</si>
  <si>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</si>
  <si>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</si>
  <si>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</si>
  <si>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</si>
  <si>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</si>
  <si>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</si>
  <si>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</si>
  <si>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</si>
  <si>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</si>
  <si>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</si>
  <si>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</si>
  <si>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</si>
  <si>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</si>
  <si>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</si>
  <si>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</si>
  <si>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</si>
  <si>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</si>
  <si>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</si>
  <si>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</si>
  <si>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</si>
  <si>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</si>
  <si>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</si>
  <si>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</si>
  <si>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</si>
  <si>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</si>
  <si>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</si>
  <si>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</si>
  <si>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</si>
  <si>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</si>
  <si>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</si>
  <si>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</si>
  <si>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</si>
  <si>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</si>
  <si>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</si>
  <si>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</si>
  <si>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</si>
  <si>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</si>
  <si>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</si>
  <si>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</si>
  <si>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</si>
  <si>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</si>
  <si>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</si>
  <si>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</si>
  <si>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</si>
  <si>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</si>
  <si>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</si>
  <si>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</si>
  <si>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</si>
  <si>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</si>
  <si>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</si>
  <si>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</si>
  <si>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</si>
  <si>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</si>
  <si>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</si>
  <si>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</si>
  <si>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</si>
  <si>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</si>
  <si>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</si>
  <si>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</si>
  <si>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</si>
  <si>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</si>
  <si>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</si>
  <si>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</si>
  <si>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</si>
  <si>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</si>
  <si>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</si>
  <si>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</si>
  <si>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</si>
  <si>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</si>
  <si>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</si>
  <si>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</si>
  <si>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</si>
  <si>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</si>
  <si>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</si>
  <si>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</si>
  <si>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</si>
  <si>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</si>
  <si>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</si>
  <si>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</si>
  <si>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</si>
  <si>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</si>
  <si>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</si>
  <si>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</si>
  <si>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</si>
  <si>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</si>
  <si>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</si>
  <si>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</si>
  <si>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</si>
  <si>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</si>
  <si>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</si>
  <si>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</si>
  <si>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</si>
  <si>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</si>
  <si>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</si>
  <si>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</si>
  <si>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</si>
  <si>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</si>
  <si>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</si>
  <si>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</si>
  <si>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</si>
  <si>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</si>
  <si>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</si>
  <si>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</si>
  <si>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</si>
  <si>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</si>
  <si>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</si>
  <si>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</si>
  <si>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</si>
  <si>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</si>
  <si>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</si>
  <si>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</si>
  <si>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</si>
  <si>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</si>
  <si>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</si>
  <si>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</si>
  <si>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</si>
  <si>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</si>
  <si>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</si>
  <si>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</si>
  <si>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</si>
  <si>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</si>
  <si>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</si>
  <si>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</si>
  <si>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</si>
  <si>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</si>
  <si>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</si>
  <si>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</si>
  <si>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</si>
  <si>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</si>
  <si>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</si>
  <si>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</si>
  <si>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</si>
  <si>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</si>
  <si>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</si>
  <si>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</si>
  <si>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</si>
  <si>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</si>
  <si>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</si>
  <si>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</si>
  <si>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</si>
  <si>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</si>
  <si>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</si>
  <si>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</si>
  <si>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</si>
  <si>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</si>
  <si>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</si>
  <si>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</si>
  <si>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</si>
  <si>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</si>
  <si>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</si>
  <si>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</si>
  <si>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</si>
  <si>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</si>
  <si>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</si>
  <si>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</si>
  <si>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</si>
  <si>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</si>
  <si>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</si>
  <si>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</si>
  <si>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</si>
  <si>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</si>
  <si>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</si>
  <si>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</si>
  <si>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</si>
  <si>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</si>
  <si>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</si>
  <si>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</si>
  <si>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</si>
  <si>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</si>
  <si>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</si>
  <si>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</si>
  <si>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</si>
  <si>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</si>
  <si>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</si>
  <si>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</si>
  <si>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</si>
  <si>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</si>
  <si>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</si>
  <si>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</si>
  <si>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</si>
  <si>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</si>
  <si>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</si>
  <si>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</si>
  <si>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</si>
  <si>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</si>
  <si>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</si>
  <si>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</si>
  <si>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</si>
  <si>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</si>
  <si>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</si>
  <si>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</si>
  <si>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</si>
  <si>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</si>
  <si>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</si>
  <si>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</si>
  <si>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</si>
  <si>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</si>
  <si>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</si>
  <si>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</si>
  <si>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</si>
  <si>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</si>
  <si>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</si>
  <si>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</si>
  <si>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</si>
  <si>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</si>
  <si>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</si>
  <si>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</si>
  <si>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</si>
  <si>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</si>
  <si>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</si>
  <si>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</si>
  <si>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</si>
  <si>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</si>
  <si>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</si>
  <si>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</si>
  <si>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</si>
  <si>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</si>
  <si>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</si>
  <si>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</si>
  <si>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</si>
  <si>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</si>
  <si>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</si>
  <si>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</si>
  <si>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</si>
  <si>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</si>
  <si>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</si>
  <si>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</si>
  <si>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</si>
  <si>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</si>
  <si>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</si>
  <si>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</si>
  <si>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</si>
  <si>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</si>
  <si>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</si>
  <si>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</si>
  <si>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</si>
  <si>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</si>
  <si>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</si>
  <si>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</si>
  <si>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</si>
  <si>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</si>
  <si>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</si>
  <si>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</si>
  <si>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</si>
  <si>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</si>
  <si>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</si>
  <si>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</si>
  <si>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</si>
  <si>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</si>
  <si>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</si>
  <si>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</si>
  <si>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</si>
  <si>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</si>
  <si>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</si>
  <si>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</si>
  <si>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</si>
  <si>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</si>
  <si>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</si>
  <si>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</si>
  <si>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</si>
  <si>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</si>
  <si>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</si>
  <si>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</si>
  <si>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</si>
  <si>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</si>
  <si>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</si>
  <si>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</si>
  <si>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</si>
  <si>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</si>
  <si>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</si>
  <si>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</si>
  <si>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</si>
  <si>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</si>
  <si>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</si>
  <si>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</si>
  <si>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</si>
  <si>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</si>
  <si>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</si>
  <si>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</si>
  <si>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</si>
  <si>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</si>
  <si>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</si>
  <si>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</si>
  <si>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</si>
  <si>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</si>
  <si>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</si>
  <si>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</si>
  <si>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</si>
  <si>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</si>
  <si>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</si>
  <si>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</si>
  <si>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</si>
  <si>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</si>
  <si>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</si>
  <si>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</si>
  <si>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</si>
  <si>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</si>
  <si>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</si>
  <si>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</si>
  <si>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</si>
  <si>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</si>
  <si>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</si>
  <si>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</si>
  <si>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</si>
  <si>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</si>
  <si>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</si>
  <si>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</si>
  <si>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</si>
  <si>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</si>
  <si>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</si>
  <si>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</si>
  <si>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</si>
  <si>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</si>
  <si>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</si>
  <si>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</si>
  <si>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</si>
  <si>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</si>
  <si>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</si>
  <si>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</si>
  <si>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</si>
  <si>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</si>
  <si>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</si>
  <si>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</si>
  <si>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</si>
  <si>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</si>
  <si>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</si>
  <si>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</si>
  <si>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</si>
  <si>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</si>
  <si>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</si>
  <si>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</si>
  <si>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</si>
  <si>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</si>
  <si>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</si>
  <si>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</si>
  <si>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</si>
  <si>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</si>
  <si>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</si>
  <si>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</si>
  <si>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</si>
  <si>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</si>
  <si>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</si>
  <si>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</si>
  <si>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</si>
  <si>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</si>
  <si>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</si>
  <si>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</si>
  <si>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</si>
  <si>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</si>
  <si>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</si>
  <si>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</si>
  <si>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</si>
  <si>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</si>
  <si>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</si>
  <si>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</si>
  <si>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</si>
  <si>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</si>
  <si>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</si>
  <si>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</si>
  <si>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</si>
  <si>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</si>
  <si>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</si>
  <si>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</si>
  <si>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</si>
  <si>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</si>
  <si>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</si>
  <si>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</si>
  <si>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</si>
  <si>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</si>
  <si>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</si>
  <si>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</si>
  <si>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</si>
  <si>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</si>
  <si>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</si>
  <si>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</si>
  <si>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</si>
  <si>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</si>
  <si>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</si>
  <si>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</si>
  <si>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</si>
  <si>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</si>
  <si>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</si>
  <si>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</si>
  <si>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</si>
  <si>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</si>
  <si>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</si>
  <si>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</si>
  <si>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</si>
  <si>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</si>
  <si>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</si>
  <si>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</si>
  <si>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</si>
  <si>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</si>
  <si>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</si>
  <si>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</si>
  <si>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</si>
  <si>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</si>
  <si>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</si>
  <si>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</si>
  <si>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</si>
  <si>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</si>
  <si>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</si>
  <si>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</si>
  <si>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</si>
  <si>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</si>
  <si>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</si>
  <si>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</si>
  <si>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</si>
  <si>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</si>
  <si>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</si>
  <si>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</si>
  <si>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</si>
  <si>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</si>
  <si>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</si>
  <si>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</si>
  <si>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</si>
  <si>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</si>
  <si>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</si>
  <si>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</si>
  <si>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</si>
  <si>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</si>
  <si>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</si>
  <si>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</si>
  <si>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</si>
  <si>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</si>
  <si>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</si>
  <si>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</si>
  <si>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</si>
  <si>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</si>
  <si>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</si>
  <si>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</si>
  <si>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</si>
  <si>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</si>
  <si>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</si>
  <si>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</si>
  <si>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</si>
  <si>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</si>
  <si>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</si>
  <si>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</si>
  <si>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</si>
  <si>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</si>
  <si>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</si>
  <si>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</si>
  <si>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</si>
  <si>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</si>
  <si>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</si>
  <si>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</si>
  <si>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</si>
  <si>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</si>
  <si>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</si>
  <si>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</si>
  <si>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</si>
  <si>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</si>
  <si>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</si>
  <si>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</si>
  <si>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</si>
  <si>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</si>
  <si>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</si>
  <si>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</si>
  <si>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</si>
  <si>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</si>
  <si>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</si>
  <si>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</si>
  <si>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</si>
  <si>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</si>
  <si>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</si>
  <si>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</si>
  <si>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</si>
  <si>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</si>
  <si>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</si>
  <si>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</si>
  <si>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</si>
  <si>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</si>
  <si>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</si>
  <si>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</si>
  <si>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</si>
  <si>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</si>
  <si>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</si>
  <si>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</si>
  <si>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</si>
  <si>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</si>
  <si>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</si>
  <si>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</si>
  <si>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</si>
  <si>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</si>
  <si>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</si>
  <si>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</si>
  <si>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</si>
  <si>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</si>
  <si>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</si>
  <si>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</si>
  <si>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</si>
  <si>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</si>
  <si>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</si>
  <si>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</si>
  <si>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</si>
  <si>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</si>
  <si>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</si>
  <si>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</si>
  <si>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</si>
  <si>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</si>
  <si>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</si>
  <si>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</si>
  <si>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</si>
  <si>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</si>
  <si>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</si>
  <si>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</si>
  <si>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</si>
  <si>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</si>
  <si>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</si>
  <si>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</si>
  <si>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</si>
  <si>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</si>
  <si>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</si>
  <si>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</si>
  <si>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</si>
  <si>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</si>
  <si>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</si>
  <si>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</si>
  <si>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</si>
  <si>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</si>
  <si>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</si>
  <si>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</si>
  <si>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</si>
  <si>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</si>
  <si>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</si>
  <si>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</si>
  <si>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</si>
  <si>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</si>
  <si>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</si>
  <si>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</si>
  <si>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</si>
  <si>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</si>
  <si>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</si>
  <si>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</si>
  <si>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</si>
  <si>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</si>
  <si>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</si>
  <si>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</si>
  <si>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</si>
  <si>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</si>
  <si>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</si>
  <si>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</si>
  <si>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</si>
  <si>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</si>
  <si>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</si>
  <si>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</si>
  <si>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</si>
  <si>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</si>
  <si>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</si>
  <si>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</si>
  <si>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</si>
  <si>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</si>
  <si>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</si>
  <si>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</si>
  <si>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</si>
  <si>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</si>
  <si>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</si>
  <si>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</si>
  <si>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</si>
  <si>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</si>
  <si>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</si>
  <si>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</si>
  <si>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</si>
  <si>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</si>
  <si>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</si>
  <si>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</si>
  <si>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</si>
  <si>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</si>
  <si>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</si>
  <si>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</si>
  <si>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</si>
  <si>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</si>
  <si>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</si>
  <si>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</si>
  <si>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</si>
  <si>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</si>
  <si>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</si>
  <si>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</si>
  <si>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</si>
  <si>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</si>
  <si>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</si>
  <si>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</si>
  <si>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</si>
  <si>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</si>
  <si>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</si>
  <si>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</si>
  <si>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</si>
  <si>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</si>
  <si>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</si>
  <si>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</si>
  <si>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</si>
  <si>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</si>
  <si>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</si>
  <si>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</si>
  <si>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</si>
  <si>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</si>
  <si>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</si>
  <si>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</si>
  <si>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</si>
  <si>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</si>
  <si>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</si>
  <si>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</si>
  <si>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</si>
  <si>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</si>
  <si>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</si>
  <si>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</si>
  <si>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</si>
  <si>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</si>
  <si>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</si>
  <si>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</si>
  <si>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</si>
  <si>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</si>
  <si>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</si>
  <si>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</si>
  <si>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</si>
  <si>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</si>
  <si>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</si>
  <si>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</si>
  <si>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</si>
  <si>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</si>
  <si>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</si>
  <si>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</si>
  <si>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</si>
  <si>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</si>
  <si>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</si>
  <si>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</si>
  <si>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</si>
  <si>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</si>
  <si>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</si>
  <si>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</si>
  <si>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</si>
  <si>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</si>
  <si>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</si>
  <si>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</si>
  <si>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</si>
  <si>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</si>
  <si>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</si>
  <si>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</si>
  <si>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</si>
  <si>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</si>
  <si>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</si>
  <si>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</si>
  <si>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</si>
  <si>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</si>
  <si>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</si>
  <si>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</si>
  <si>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</si>
  <si>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</si>
  <si>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</si>
  <si>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</si>
  <si>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</si>
  <si>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</si>
  <si>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</si>
  <si>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</si>
  <si>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</si>
  <si>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</si>
  <si>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</si>
  <si>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</si>
  <si>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</si>
  <si>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</si>
  <si>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</si>
  <si>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</si>
  <si>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</si>
  <si>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</si>
  <si>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</si>
  <si>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</si>
  <si>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</si>
  <si>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</si>
  <si>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</si>
  <si>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</si>
  <si>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</si>
  <si>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</si>
  <si>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</si>
  <si>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</si>
  <si>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</si>
  <si>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</si>
  <si>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</si>
  <si>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</si>
  <si>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</si>
  <si>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</si>
  <si>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</si>
  <si>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</si>
  <si>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</si>
  <si>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</si>
  <si>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</si>
  <si>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</si>
  <si>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</si>
  <si>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</si>
  <si>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</si>
  <si>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</si>
  <si>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</si>
  <si>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</si>
  <si>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</si>
  <si>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</si>
  <si>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</si>
  <si>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</si>
  <si>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</si>
  <si>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</si>
  <si>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</si>
  <si>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</si>
  <si>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</si>
  <si>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</si>
  <si>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</si>
  <si>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</si>
  <si>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</si>
  <si>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</si>
  <si>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</si>
  <si>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</si>
  <si>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</si>
  <si>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</si>
  <si>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</si>
  <si>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</si>
  <si>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</si>
  <si>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</si>
  <si>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</si>
  <si>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</si>
  <si>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</si>
  <si>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</si>
  <si>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</si>
  <si>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</si>
  <si>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</si>
  <si>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</si>
  <si>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</si>
  <si>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</si>
  <si>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</si>
  <si>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</si>
  <si>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</si>
  <si>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</si>
  <si>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</si>
  <si>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</si>
  <si>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</si>
  <si>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</si>
  <si>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</si>
  <si>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</si>
  <si>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</si>
  <si>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</si>
  <si>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</si>
  <si>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</si>
  <si>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</si>
  <si>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</si>
  <si>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</si>
  <si>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</si>
  <si>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</si>
  <si>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</si>
  <si>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</si>
  <si>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</si>
  <si>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</si>
  <si>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</si>
  <si>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</si>
  <si>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</si>
  <si>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</si>
  <si>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</si>
  <si>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</si>
  <si>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</si>
  <si>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</si>
  <si>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</si>
  <si>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</si>
  <si>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</si>
  <si>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</si>
  <si>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</si>
  <si>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</si>
  <si>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</si>
  <si>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</si>
  <si>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</si>
  <si>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</si>
  <si>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</si>
  <si>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</si>
  <si>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</si>
  <si>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</si>
  <si>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</si>
  <si>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</si>
  <si>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</si>
  <si>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</si>
  <si>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</si>
  <si>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</si>
  <si>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</si>
  <si>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</si>
  <si>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</si>
  <si>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</si>
  <si>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</si>
  <si>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</si>
  <si>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</si>
  <si>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</si>
  <si>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</si>
  <si>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</si>
  <si>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</si>
  <si>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</si>
  <si>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</si>
  <si>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</si>
  <si>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</si>
  <si>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</si>
  <si>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</si>
  <si>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</si>
  <si>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</si>
  <si>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</si>
  <si>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</si>
  <si>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</si>
  <si>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</si>
  <si>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</si>
  <si>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</si>
  <si>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</si>
  <si>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</si>
  <si>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</si>
  <si>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</si>
  <si>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</si>
  <si>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</si>
  <si>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</si>
  <si>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</si>
  <si>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</si>
  <si>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</si>
  <si>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</si>
  <si>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</si>
  <si>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</si>
  <si>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</si>
  <si>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</si>
  <si>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</si>
  <si>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</si>
  <si>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</si>
  <si>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</si>
  <si>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</si>
  <si>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</si>
  <si>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</si>
  <si>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</si>
  <si>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</si>
  <si>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</si>
  <si>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</si>
  <si>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</si>
  <si>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</si>
  <si>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</si>
  <si>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</si>
  <si>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</si>
  <si>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</si>
  <si>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</si>
  <si>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</si>
  <si>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</si>
  <si>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</si>
  <si>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</si>
  <si>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</si>
  <si>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</si>
  <si>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</si>
  <si>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</si>
  <si>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</si>
  <si>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</si>
  <si>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</si>
  <si>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</si>
  <si>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</si>
  <si>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</si>
  <si>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</si>
  <si>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</si>
  <si>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</si>
  <si>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</si>
  <si>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</si>
  <si>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</si>
  <si>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</si>
  <si>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</si>
  <si>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</si>
  <si>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</si>
  <si>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</si>
  <si>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</si>
  <si>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</si>
  <si>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</si>
  <si>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</si>
  <si>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</si>
  <si>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</si>
  <si>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</si>
  <si>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</si>
  <si>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</si>
  <si>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</si>
  <si>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</si>
  <si>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</si>
  <si>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</si>
  <si>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</si>
  <si>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</si>
  <si>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</si>
  <si>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</si>
  <si>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</si>
  <si>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</si>
  <si>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</si>
  <si>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</si>
  <si>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</si>
  <si>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</si>
  <si>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</si>
  <si>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</si>
  <si>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</si>
  <si>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</si>
  <si>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</si>
  <si>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</si>
  <si>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</si>
  <si>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</si>
  <si>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</si>
  <si>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</si>
  <si>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</si>
  <si>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</si>
  <si>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</si>
  <si>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</si>
  <si>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</si>
  <si>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</si>
  <si>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</si>
  <si>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</si>
  <si>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</si>
  <si>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</si>
  <si>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</si>
  <si>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</si>
  <si>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</si>
  <si>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</si>
  <si>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</si>
  <si>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</si>
  <si>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</si>
  <si>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</si>
  <si>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</si>
  <si>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</si>
  <si>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</si>
  <si>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</si>
  <si>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</si>
  <si>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</si>
  <si>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</si>
  <si>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</si>
  <si>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</si>
  <si>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</si>
  <si>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</si>
  <si>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</si>
  <si>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</si>
  <si>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</si>
  <si>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</si>
  <si>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</si>
  <si>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</si>
  <si>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</si>
  <si>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</si>
  <si>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</si>
  <si>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</si>
  <si>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</si>
  <si>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</si>
  <si>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</si>
  <si>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</si>
  <si>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</si>
  <si>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</si>
  <si>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</si>
  <si>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</si>
  <si>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</si>
  <si>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</si>
  <si>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</si>
  <si>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</si>
  <si>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</si>
  <si>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</si>
  <si>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</si>
  <si>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</si>
  <si>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</si>
  <si>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</si>
  <si>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</si>
  <si>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</si>
  <si>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</si>
  <si>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</si>
  <si>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</si>
  <si>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</si>
  <si>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</si>
  <si>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</si>
  <si>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</si>
  <si>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</si>
  <si>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</si>
  <si>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</si>
  <si>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</si>
  <si>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</si>
  <si>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</si>
  <si>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</si>
  <si>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</si>
  <si>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</si>
  <si>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</si>
  <si>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</si>
  <si>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</si>
  <si>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</si>
  <si>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</si>
  <si>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</si>
  <si>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</si>
  <si>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</si>
  <si>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</si>
  <si>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</si>
  <si>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</si>
  <si>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</si>
  <si>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</si>
  <si>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</si>
  <si>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</si>
  <si>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</si>
  <si>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</si>
  <si>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</si>
  <si>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</si>
  <si>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</si>
  <si>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</si>
  <si>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</si>
  <si>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</si>
  <si>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</si>
  <si>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</si>
  <si>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</si>
  <si>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</si>
  <si>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</si>
  <si>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</si>
  <si>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</si>
  <si>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</si>
  <si>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</si>
  <si>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</si>
  <si>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</si>
  <si>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</si>
  <si>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</si>
  <si>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</si>
  <si>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</si>
  <si>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</si>
  <si>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</si>
  <si>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</si>
  <si>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</si>
  <si>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</si>
  <si>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</si>
  <si>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</si>
  <si>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</si>
  <si>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</si>
  <si>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</si>
  <si>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</si>
  <si>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</si>
  <si>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</si>
  <si>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</si>
  <si>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</si>
  <si>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</si>
  <si>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</si>
  <si>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</si>
  <si>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</si>
  <si>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</si>
  <si>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</si>
  <si>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</si>
  <si>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</si>
  <si>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</si>
  <si>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</si>
  <si>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</si>
  <si>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</si>
  <si>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</si>
  <si>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</si>
  <si>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</si>
  <si>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</si>
  <si>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</si>
  <si>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</si>
  <si>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</si>
  <si>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</si>
  <si>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</si>
  <si>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</si>
  <si>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</si>
  <si>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</si>
  <si>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</si>
  <si>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</si>
  <si>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</si>
  <si>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</si>
  <si>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</si>
  <si>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</si>
  <si>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</si>
  <si>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</si>
  <si>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</si>
  <si>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</si>
  <si>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</si>
  <si>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</si>
  <si>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</si>
  <si>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</si>
  <si>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</si>
  <si>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</si>
  <si>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</si>
  <si>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</si>
  <si>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</si>
  <si>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</si>
  <si>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</si>
  <si>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</si>
  <si>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</si>
  <si>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</si>
  <si>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</si>
  <si>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</si>
  <si>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</si>
  <si>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</si>
  <si>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</si>
  <si>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</si>
  <si>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</si>
  <si>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</si>
  <si>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</si>
  <si>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</si>
  <si>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</si>
  <si>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</si>
  <si>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</si>
  <si>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</si>
  <si>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</si>
  <si>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</si>
  <si>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</si>
  <si>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</si>
  <si>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</si>
  <si>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</si>
  <si>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</si>
  <si>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</si>
  <si>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</si>
  <si>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</si>
  <si>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</si>
  <si>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</si>
  <si>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</si>
  <si>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</si>
  <si>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</si>
  <si>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</si>
  <si>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</si>
  <si>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</si>
  <si>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</si>
  <si>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</si>
  <si>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</si>
  <si>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</si>
  <si>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</si>
  <si>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</si>
  <si>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</si>
  <si>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</si>
  <si>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</si>
  <si>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</si>
  <si>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</si>
  <si>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</si>
  <si>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</si>
  <si>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</si>
  <si>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</si>
  <si>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</si>
  <si>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</si>
  <si>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</si>
  <si>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</si>
  <si>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</si>
  <si>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</si>
  <si>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</si>
  <si>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</si>
  <si>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</si>
  <si>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</si>
  <si>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</si>
  <si>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</si>
  <si>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</si>
  <si>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</si>
  <si>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</si>
  <si>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</si>
  <si>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</si>
  <si>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</si>
  <si>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</si>
  <si>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</si>
  <si>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</si>
  <si>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</si>
  <si>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</si>
  <si>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</si>
  <si>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</si>
  <si>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</si>
  <si>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</si>
  <si>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</si>
  <si>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</si>
  <si>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</si>
  <si>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</si>
  <si>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</si>
  <si>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</si>
  <si>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</si>
  <si>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</si>
  <si>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</si>
  <si>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</si>
  <si>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</si>
  <si>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</si>
  <si>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</si>
  <si>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</si>
  <si>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</si>
  <si>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</si>
  <si>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</si>
  <si>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</si>
  <si>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</si>
  <si>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</si>
  <si>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</si>
  <si>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</si>
  <si>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</si>
  <si>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</si>
  <si>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</si>
  <si>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</si>
  <si>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</si>
  <si>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</si>
  <si>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</si>
  <si>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</si>
  <si>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</si>
  <si>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</si>
  <si>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</si>
  <si>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</si>
  <si>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</si>
  <si>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</si>
  <si>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</si>
  <si>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</si>
  <si>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</si>
  <si>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</si>
  <si>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</si>
  <si>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</si>
  <si>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</si>
  <si>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</si>
  <si>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</si>
  <si>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</si>
  <si>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</si>
  <si>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</si>
  <si>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</si>
  <si>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</si>
  <si>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</si>
  <si>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</si>
  <si>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</si>
  <si>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</si>
  <si>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</si>
  <si>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</si>
  <si>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</si>
  <si>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</si>
  <si>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</si>
  <si>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</si>
  <si>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</si>
  <si>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</si>
  <si>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</si>
  <si>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</si>
  <si>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</si>
  <si>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</si>
  <si>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</si>
  <si>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</si>
  <si>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</si>
  <si>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</si>
  <si>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</si>
  <si>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</si>
  <si>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</si>
  <si>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</si>
  <si>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</si>
  <si>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</si>
  <si>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</si>
  <si>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</si>
  <si>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</si>
  <si>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</si>
  <si>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</si>
  <si>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</si>
  <si>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</si>
  <si>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</si>
  <si>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</si>
  <si>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</si>
  <si>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</si>
  <si>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</si>
  <si>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</si>
  <si>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</si>
  <si>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</si>
  <si>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</si>
  <si>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</si>
  <si>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</si>
  <si>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</si>
  <si>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</si>
  <si>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</si>
  <si>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</si>
  <si>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</si>
  <si>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</si>
  <si>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</si>
  <si>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</si>
  <si>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</si>
  <si>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</si>
  <si>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</si>
  <si>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</si>
  <si>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</si>
  <si>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</si>
  <si>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</si>
  <si>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</si>
  <si>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</si>
  <si>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</si>
  <si>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</si>
  <si>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</si>
  <si>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</si>
  <si>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</si>
  <si>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</si>
  <si>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</si>
  <si>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</si>
  <si>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</si>
  <si>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</si>
  <si>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</si>
  <si>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</si>
  <si>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</si>
  <si>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</si>
  <si>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</si>
  <si>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</si>
  <si>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</si>
  <si>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</si>
  <si>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</si>
  <si>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</si>
  <si>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</si>
  <si>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</si>
  <si>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</si>
  <si>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</si>
  <si>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</si>
  <si>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</si>
  <si>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</si>
  <si>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</si>
  <si>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</si>
  <si>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</si>
  <si>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</si>
  <si>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</si>
  <si>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</si>
  <si>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</si>
  <si>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</si>
  <si>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</si>
  <si>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</si>
  <si>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</si>
  <si>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</si>
  <si>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</si>
  <si>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</si>
  <si>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</si>
  <si>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</si>
  <si>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</si>
  <si>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</si>
  <si>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</si>
  <si>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</si>
  <si>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</si>
  <si>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</si>
  <si>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</si>
  <si>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</si>
  <si>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</si>
  <si>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</si>
  <si>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</si>
  <si>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</si>
  <si>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</si>
  <si>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</si>
  <si>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</si>
  <si>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</si>
  <si>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</si>
  <si>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</si>
  <si>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</si>
  <si>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</si>
  <si>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</si>
  <si>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</si>
  <si>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</si>
  <si>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</si>
  <si>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</si>
  <si>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</si>
  <si>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</si>
  <si>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</si>
  <si>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</si>
  <si>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</si>
  <si>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</si>
  <si>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</si>
  <si>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</si>
  <si>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</si>
  <si>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</si>
  <si>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</si>
  <si>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</si>
  <si>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</si>
  <si>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</si>
  <si>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</si>
  <si>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</si>
  <si>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</si>
  <si>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</si>
  <si>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</si>
  <si>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</si>
  <si>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</si>
  <si>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</si>
  <si>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</si>
  <si>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</si>
  <si>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</si>
  <si>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</si>
  <si>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</si>
  <si>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</si>
  <si>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</si>
  <si>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</si>
  <si>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</si>
  <si>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</si>
  <si>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</si>
  <si>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</si>
  <si>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</si>
  <si>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</si>
  <si>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</si>
  <si>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</si>
  <si>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</si>
  <si>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</si>
  <si>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</si>
  <si>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</si>
  <si>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</si>
  <si>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</si>
  <si>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</si>
  <si>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</si>
  <si>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</si>
  <si>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</si>
  <si>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</si>
  <si>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</si>
  <si>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</si>
  <si>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</si>
  <si>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</si>
  <si>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</si>
  <si>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</si>
  <si>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</si>
  <si>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</si>
  <si>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</si>
  <si>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</si>
  <si>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</si>
  <si>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</si>
  <si>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</si>
  <si>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</si>
  <si>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</si>
  <si>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</si>
  <si>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</si>
  <si>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</si>
  <si>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</si>
  <si>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</si>
  <si>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</si>
  <si>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</si>
  <si>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</si>
  <si>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</si>
  <si>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</si>
  <si>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</si>
  <si>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</si>
  <si>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</si>
  <si>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</si>
  <si>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</si>
  <si>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</si>
  <si>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</si>
  <si>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</si>
  <si>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</si>
  <si>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</si>
  <si>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</si>
  <si>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</si>
  <si>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</si>
  <si>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</si>
  <si>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</si>
  <si>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</si>
  <si>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</si>
  <si>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</si>
  <si>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</si>
  <si>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</si>
  <si>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</si>
  <si>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</si>
  <si>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</si>
  <si>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</si>
  <si>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</si>
  <si>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</si>
  <si>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</si>
  <si>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</si>
  <si>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</si>
  <si>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</si>
  <si>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</si>
  <si>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</si>
  <si>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</si>
  <si>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</si>
  <si>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</si>
  <si>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</si>
  <si>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</si>
  <si>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</si>
  <si>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</si>
  <si>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</si>
  <si>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</si>
  <si>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</si>
  <si>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</si>
  <si>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</si>
  <si>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</si>
  <si>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</si>
  <si>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</si>
  <si>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</si>
  <si>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</si>
  <si>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</si>
  <si>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</si>
  <si>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</si>
  <si>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</si>
  <si>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</si>
  <si>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</si>
  <si>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</si>
  <si>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</si>
  <si>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</si>
  <si>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</si>
  <si>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</si>
  <si>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</si>
  <si>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</si>
  <si>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</si>
  <si>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</si>
  <si>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</si>
  <si>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</si>
  <si>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</si>
  <si>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</si>
  <si>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</si>
  <si>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</si>
  <si>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</si>
  <si>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</si>
  <si>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</si>
  <si>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</si>
  <si>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</si>
  <si>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</si>
  <si>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</si>
  <si>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</si>
  <si>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</si>
  <si>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</si>
  <si>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</si>
  <si>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</si>
  <si>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</si>
  <si>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</si>
  <si>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</si>
  <si>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</si>
  <si>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</si>
  <si>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</si>
  <si>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</si>
  <si>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</si>
  <si>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</si>
  <si>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</si>
  <si>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</si>
  <si>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</si>
  <si>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</si>
  <si>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</si>
  <si>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</si>
  <si>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</si>
  <si>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</si>
  <si>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</si>
  <si>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</si>
  <si>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</si>
  <si>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</si>
  <si>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</si>
  <si>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</si>
  <si>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</si>
  <si>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</si>
  <si>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</si>
  <si>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</si>
  <si>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</si>
  <si>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</si>
  <si>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</si>
  <si>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</si>
  <si>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</si>
  <si>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</si>
  <si>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</si>
  <si>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</si>
  <si>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</si>
  <si>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</si>
  <si>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</si>
  <si>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</si>
  <si>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</si>
  <si>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</si>
  <si>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</si>
  <si>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</si>
  <si>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</si>
  <si>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</si>
  <si>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</si>
  <si>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</si>
  <si>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</si>
  <si>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</si>
  <si>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</si>
  <si>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</si>
  <si>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</si>
  <si>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</si>
  <si>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</si>
  <si>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</si>
  <si>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</si>
  <si>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</si>
  <si>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</si>
  <si>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</si>
  <si>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</si>
  <si>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</si>
  <si>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</si>
  <si>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</si>
  <si>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</si>
  <si>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</si>
  <si>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</si>
  <si>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</si>
  <si>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</si>
  <si>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</si>
  <si>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</si>
  <si>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</si>
  <si>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</si>
  <si>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</si>
  <si>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</si>
  <si>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</si>
  <si>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</si>
  <si>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</si>
  <si>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</si>
  <si>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</si>
  <si>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</si>
  <si>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</si>
  <si>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</si>
  <si>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</si>
  <si>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</si>
  <si>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</si>
  <si>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</si>
  <si>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</si>
  <si>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</si>
  <si>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</si>
  <si>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</si>
  <si>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</si>
  <si>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</si>
  <si>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</si>
  <si>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</si>
  <si>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</si>
  <si>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</si>
  <si>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</si>
  <si>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</si>
  <si>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</si>
  <si>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</si>
  <si>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</si>
  <si>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</si>
  <si>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</si>
  <si>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</si>
  <si>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</si>
  <si>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</si>
  <si>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</si>
  <si>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</si>
  <si>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</si>
  <si>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</si>
  <si>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</si>
  <si>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</si>
  <si>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</si>
  <si>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</si>
  <si>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</si>
  <si>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</si>
  <si>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</si>
  <si>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</si>
  <si>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</si>
  <si>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</si>
  <si>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</si>
  <si>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</si>
  <si>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</si>
  <si>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</si>
  <si>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</si>
  <si>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</si>
  <si>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</si>
  <si>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</si>
  <si>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</si>
  <si>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</si>
  <si>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</si>
  <si>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</si>
  <si>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</si>
  <si>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</si>
  <si>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</si>
  <si>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</si>
  <si>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</si>
  <si>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</si>
  <si>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</si>
  <si>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</si>
  <si>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</si>
  <si>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</si>
  <si>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</si>
  <si>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</si>
  <si>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</si>
  <si>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</si>
  <si>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</si>
  <si>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</si>
  <si>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</si>
  <si>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</si>
  <si>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</si>
  <si>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</si>
  <si>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</si>
  <si>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</si>
  <si>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</si>
  <si>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</si>
  <si>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</si>
  <si>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</si>
  <si>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</si>
  <si>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</si>
  <si>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</si>
  <si>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</si>
  <si>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</si>
  <si>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</si>
  <si>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</si>
  <si>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</si>
  <si>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</si>
  <si>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</si>
  <si>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</si>
  <si>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</si>
  <si>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</si>
  <si>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</si>
  <si>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</si>
  <si>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</si>
  <si>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</si>
  <si>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</si>
  <si>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</si>
  <si>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</si>
  <si>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</si>
  <si>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</si>
  <si>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</si>
  <si>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</si>
  <si>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</si>
  <si>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</si>
  <si>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</si>
  <si>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</si>
  <si>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</si>
  <si>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</si>
  <si>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</si>
  <si>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</si>
  <si>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</si>
  <si>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</si>
  <si>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</si>
  <si>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</si>
  <si>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</si>
  <si>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</si>
  <si>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</si>
  <si>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</si>
  <si>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</si>
  <si>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</si>
  <si>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</si>
  <si>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</si>
  <si>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</si>
  <si>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</si>
  <si>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</si>
  <si>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</si>
  <si>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</si>
  <si>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</si>
  <si>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</si>
  <si>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</si>
  <si>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</si>
  <si>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</si>
  <si>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</si>
  <si>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</si>
  <si>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</si>
  <si>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</si>
  <si>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</si>
  <si>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</si>
  <si>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</si>
  <si>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</si>
  <si>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</si>
  <si>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</si>
  <si>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</si>
  <si>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</si>
  <si>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</si>
  <si>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</si>
  <si>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</si>
  <si>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</si>
  <si>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</si>
  <si>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</si>
  <si>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</si>
  <si>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</si>
  <si>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</si>
  <si>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</si>
  <si>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</si>
  <si>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</si>
  <si>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</si>
  <si>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</si>
  <si>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</si>
  <si>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</si>
  <si>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</si>
  <si>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</si>
  <si>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</si>
  <si>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</si>
  <si>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</si>
  <si>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</si>
  <si>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</si>
  <si>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</si>
  <si>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</si>
  <si>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</si>
  <si>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</si>
  <si>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</si>
  <si>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</si>
  <si>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</si>
  <si>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</si>
  <si>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</si>
  <si>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</si>
  <si>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</si>
  <si>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</si>
  <si>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</si>
  <si>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</si>
  <si>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</si>
  <si>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</si>
  <si>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</si>
  <si>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</si>
  <si>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</si>
  <si>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</si>
  <si>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</si>
  <si>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</si>
  <si>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</si>
  <si>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</si>
  <si>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</si>
  <si>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</si>
  <si>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</si>
  <si>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</si>
  <si>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</si>
  <si>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</si>
  <si>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</si>
  <si>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</si>
  <si>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</si>
  <si>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</si>
  <si>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</si>
  <si>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</si>
  <si>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</si>
  <si>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</si>
  <si>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</si>
  <si>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</si>
  <si>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</si>
  <si>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</si>
  <si>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</si>
  <si>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</si>
  <si>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</si>
  <si>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</si>
  <si>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</si>
  <si>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</si>
  <si>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</si>
  <si>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</si>
  <si>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</si>
  <si>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</si>
  <si>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</si>
  <si>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</si>
  <si>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</si>
  <si>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</si>
  <si>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</si>
  <si>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</si>
  <si>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</si>
  <si>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</si>
  <si>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</si>
  <si>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</si>
  <si>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</si>
  <si>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</si>
  <si>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</si>
  <si>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</si>
  <si>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</si>
  <si>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</si>
  <si>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</si>
  <si>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</si>
  <si>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</si>
  <si>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</si>
  <si>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</si>
  <si>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</si>
  <si>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</si>
  <si>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</si>
  <si>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</si>
  <si>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</si>
  <si>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</si>
  <si>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</si>
  <si>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</si>
  <si>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</si>
  <si>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</si>
  <si>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</si>
  <si>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</si>
  <si>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</si>
  <si>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</si>
  <si>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</si>
  <si>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</si>
  <si>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</si>
  <si>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</si>
  <si>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</si>
  <si>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</si>
  <si>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</si>
  <si>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</si>
  <si>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</si>
  <si>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</si>
  <si>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</si>
  <si>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</si>
  <si>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</si>
  <si>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</si>
  <si>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</si>
  <si>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</si>
  <si>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</si>
  <si>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</si>
  <si>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</si>
  <si>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</si>
  <si>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</si>
  <si>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</si>
  <si>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</si>
  <si>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</si>
  <si>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</si>
  <si>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</si>
  <si>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</si>
  <si>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</si>
  <si>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</si>
  <si>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</si>
  <si>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</si>
  <si>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</si>
  <si>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</si>
  <si>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</si>
  <si>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</si>
  <si>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</si>
  <si>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</si>
  <si>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</si>
  <si>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</si>
  <si>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</si>
  <si>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</si>
  <si>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</si>
  <si>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</si>
  <si>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</si>
  <si>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</si>
  <si>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</si>
  <si>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</si>
  <si>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</si>
  <si>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</si>
  <si>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</si>
  <si>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</si>
  <si>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</si>
  <si>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</si>
  <si>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</si>
  <si>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</si>
  <si>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</si>
  <si>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</si>
  <si>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</si>
  <si>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</si>
  <si>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</si>
  <si>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</si>
  <si>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</si>
  <si>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</si>
  <si>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</si>
  <si>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</si>
  <si>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</si>
  <si>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</si>
  <si>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</si>
  <si>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</si>
  <si>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</si>
  <si>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</si>
  <si>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</si>
  <si>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</si>
  <si>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</si>
  <si>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</si>
  <si>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</si>
  <si>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</si>
  <si>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</si>
  <si>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</si>
  <si>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</si>
  <si>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</si>
  <si>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</si>
  <si>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</si>
  <si>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</si>
  <si>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</si>
  <si>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</si>
  <si>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</si>
  <si>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</si>
  <si>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</si>
  <si>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</si>
  <si>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</si>
  <si>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</si>
  <si>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</si>
  <si>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</si>
  <si>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</si>
  <si>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</si>
  <si>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</si>
  <si>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</si>
  <si>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</si>
  <si>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</si>
  <si>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</si>
  <si>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</si>
  <si>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</si>
  <si>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</si>
  <si>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</si>
  <si>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</si>
  <si>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</si>
  <si>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</si>
  <si>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</si>
  <si>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</si>
  <si>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</si>
  <si>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</si>
  <si>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</si>
  <si>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</si>
  <si>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</si>
  <si>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</si>
  <si>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</si>
  <si>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</si>
  <si>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</si>
  <si>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</si>
  <si>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</si>
  <si>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</si>
  <si>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</si>
  <si>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</si>
  <si>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</si>
  <si>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</si>
  <si>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</si>
  <si>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</si>
  <si>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</si>
  <si>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</si>
  <si>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</si>
  <si>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</si>
  <si>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</si>
  <si>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</si>
  <si>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</si>
  <si>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</si>
  <si>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</si>
  <si>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</si>
  <si>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</si>
  <si>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</si>
  <si>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</si>
  <si>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</si>
  <si>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</si>
  <si>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</si>
  <si>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</si>
  <si>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</si>
  <si>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</si>
  <si>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</si>
  <si>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</si>
  <si>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</si>
  <si>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</si>
  <si>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</si>
  <si>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</si>
  <si>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</si>
  <si>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</si>
  <si>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</si>
  <si>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</si>
  <si>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</si>
  <si>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</si>
  <si>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</si>
  <si>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</si>
  <si>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</si>
  <si>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</si>
  <si>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</si>
  <si>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</si>
  <si>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</si>
  <si>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</si>
  <si>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</si>
  <si>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</si>
  <si>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</si>
  <si>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</si>
  <si>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</si>
  <si>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</si>
  <si>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</si>
  <si>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</si>
  <si>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</si>
  <si>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</si>
  <si>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</si>
  <si>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</si>
  <si>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</si>
  <si>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</si>
  <si>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</si>
  <si>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</si>
  <si>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</si>
  <si>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</si>
  <si>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</si>
  <si>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</si>
  <si>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</si>
  <si>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</si>
  <si>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</si>
  <si>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</si>
  <si>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</si>
  <si>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</si>
  <si>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</si>
  <si>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</si>
  <si>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</si>
  <si>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</si>
  <si>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</si>
  <si>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</si>
  <si>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</si>
  <si>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</si>
  <si>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</si>
  <si>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</si>
  <si>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</si>
  <si>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</si>
  <si>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</si>
  <si>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</si>
  <si>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</si>
  <si>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</si>
  <si>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</si>
  <si>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</si>
  <si>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</si>
  <si>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</si>
  <si>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</si>
  <si>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</si>
  <si>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</si>
  <si>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</si>
  <si>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</si>
  <si>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</si>
  <si>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</si>
  <si>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</si>
  <si>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</si>
  <si>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</si>
  <si>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</si>
  <si>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</si>
  <si>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</si>
  <si>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</si>
  <si>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</si>
  <si>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</si>
  <si>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</si>
  <si>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</si>
  <si>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</si>
  <si>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</si>
  <si>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</si>
  <si>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</si>
  <si>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</si>
  <si>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</si>
  <si>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</si>
  <si>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</si>
  <si>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</si>
  <si>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</si>
  <si>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</si>
  <si>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</si>
  <si>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</si>
  <si>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</si>
  <si>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</si>
  <si>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</si>
  <si>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</si>
  <si>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</si>
  <si>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</si>
  <si>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</si>
  <si>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</si>
  <si>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</si>
  <si>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</si>
  <si>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</si>
  <si>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</si>
  <si>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</si>
  <si>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</si>
  <si>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</si>
  <si>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</si>
  <si>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</si>
  <si>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</si>
  <si>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</si>
  <si>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</si>
  <si>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</si>
  <si>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</si>
  <si>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</si>
  <si>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</si>
  <si>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</si>
  <si>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</si>
  <si>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</si>
  <si>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</si>
  <si>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</si>
  <si>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</si>
  <si>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</si>
  <si>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</si>
  <si>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</si>
  <si>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</si>
  <si>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</si>
  <si>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</si>
  <si>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</si>
  <si>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</si>
  <si>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</si>
  <si>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</si>
  <si>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</si>
  <si>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</si>
  <si>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</si>
  <si>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</si>
  <si>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</si>
  <si>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</si>
  <si>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</si>
  <si>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</si>
  <si>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</si>
  <si>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</si>
  <si>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</si>
  <si>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</si>
  <si>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</si>
  <si>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</si>
  <si>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</si>
  <si>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</si>
  <si>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</si>
  <si>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</si>
  <si>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</si>
  <si>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</si>
  <si>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</si>
  <si>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</si>
  <si>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</si>
  <si>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</si>
  <si>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</si>
  <si>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</si>
  <si>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</si>
  <si>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</si>
  <si>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</si>
  <si>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</si>
  <si>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</si>
  <si>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</si>
  <si>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</si>
  <si>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</si>
  <si>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</si>
  <si>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</si>
  <si>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</si>
  <si>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</si>
  <si>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</si>
  <si>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</si>
  <si>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</si>
  <si>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</si>
  <si>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</si>
  <si>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</si>
  <si>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</si>
  <si>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</si>
  <si>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</si>
  <si>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</si>
  <si>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</si>
  <si>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</si>
  <si>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</si>
  <si>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</si>
  <si>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</si>
  <si>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</si>
  <si>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</si>
  <si>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</si>
  <si>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</si>
  <si>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</si>
  <si>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</si>
  <si>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</si>
  <si>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</si>
  <si>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</si>
  <si>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</si>
  <si>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</si>
  <si>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</si>
  <si>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</si>
  <si>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</si>
  <si>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</si>
  <si>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</si>
  <si>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</si>
  <si>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</si>
  <si>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</si>
  <si>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</si>
  <si>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</si>
  <si>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</si>
  <si>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</si>
  <si>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</si>
  <si>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</si>
  <si>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</si>
  <si>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</si>
  <si>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</si>
  <si>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</si>
  <si>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</si>
  <si>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</si>
  <si>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</si>
  <si>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</si>
  <si>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</si>
  <si>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</si>
  <si>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</si>
  <si>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</si>
  <si>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</si>
  <si>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</si>
  <si>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</si>
  <si>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</si>
  <si>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</si>
  <si>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</si>
  <si>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</si>
  <si>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</si>
  <si>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</si>
  <si>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</si>
  <si>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</si>
  <si>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</si>
  <si>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</si>
  <si>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</si>
  <si>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</si>
  <si>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</si>
  <si>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</si>
  <si>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</si>
  <si>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</si>
  <si>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</si>
  <si>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</si>
  <si>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</si>
  <si>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</si>
  <si>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</si>
  <si>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</si>
  <si>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</si>
  <si>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</si>
  <si>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</si>
  <si>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</si>
  <si>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</si>
  <si>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</si>
  <si>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</si>
  <si>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</si>
  <si>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</si>
  <si>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</si>
  <si>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</si>
  <si>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</si>
  <si>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</si>
  <si>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</si>
  <si>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</si>
  <si>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</si>
  <si>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</si>
  <si>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</si>
  <si>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</si>
  <si>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</si>
  <si>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</si>
  <si>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</si>
  <si>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</si>
  <si>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</si>
  <si>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</si>
  <si>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</si>
  <si>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</si>
  <si>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</si>
  <si>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</si>
  <si>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</si>
  <si>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</si>
  <si>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</si>
  <si>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</si>
  <si>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</si>
  <si>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</si>
  <si>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</si>
  <si>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</si>
  <si>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</si>
  <si>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</si>
  <si>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</si>
  <si>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</si>
  <si>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</si>
  <si>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</si>
  <si>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</si>
  <si>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</si>
  <si>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</si>
  <si>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</si>
  <si>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</si>
  <si>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</si>
  <si>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</si>
  <si>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</si>
  <si>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</si>
  <si>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</si>
  <si>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</si>
  <si>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</si>
  <si>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</si>
  <si>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</si>
  <si>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</si>
  <si>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</si>
  <si>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</si>
  <si>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</si>
  <si>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</si>
  <si>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</si>
  <si>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</si>
  <si>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</si>
  <si>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</si>
  <si>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</si>
  <si>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</si>
  <si>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</si>
  <si>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</si>
  <si>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</si>
  <si>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</si>
  <si>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</si>
  <si>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</si>
  <si>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</si>
  <si>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</si>
  <si>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</si>
  <si>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</si>
  <si>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</si>
  <si>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</si>
  <si>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</si>
  <si>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</si>
  <si>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</si>
  <si>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</si>
  <si>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</si>
  <si>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</si>
  <si>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</si>
  <si>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</si>
  <si>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</si>
  <si>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</si>
  <si>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</si>
  <si>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</si>
  <si>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</si>
  <si>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</si>
  <si>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</si>
  <si>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</si>
  <si>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</si>
  <si>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</si>
  <si>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</si>
  <si>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</si>
  <si>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</si>
  <si>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</si>
  <si>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</si>
  <si>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</si>
  <si>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</si>
  <si>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</si>
  <si>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</si>
  <si>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</si>
  <si>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</si>
  <si>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</si>
  <si>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</si>
  <si>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</si>
  <si>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</si>
  <si>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</si>
  <si>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</si>
  <si>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</si>
  <si>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</si>
  <si>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</si>
  <si>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</si>
  <si>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</si>
  <si>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</si>
  <si>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</si>
  <si>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</si>
  <si>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</si>
  <si>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</si>
  <si>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</si>
  <si>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</si>
  <si>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</si>
  <si>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</si>
  <si>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</si>
  <si>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</si>
  <si>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</si>
  <si>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</si>
  <si>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</si>
  <si>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</si>
  <si>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</si>
  <si>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</si>
  <si>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</si>
  <si>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</si>
  <si>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</si>
  <si>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</si>
  <si>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</si>
  <si>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</si>
  <si>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</si>
  <si>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</si>
  <si>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</si>
  <si>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</si>
  <si>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</si>
  <si>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</si>
  <si>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</si>
  <si>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</si>
  <si>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</si>
  <si>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</si>
  <si>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</si>
  <si>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</si>
  <si>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</si>
  <si>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</si>
  <si>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</si>
  <si>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</si>
  <si>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</si>
  <si>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</si>
  <si>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</si>
  <si>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</si>
  <si>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</si>
  <si>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</si>
  <si>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</si>
  <si>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</si>
  <si>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</si>
  <si>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</si>
  <si>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</si>
  <si>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</si>
  <si>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</si>
  <si>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</si>
  <si>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</si>
  <si>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</si>
  <si>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</si>
  <si>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</si>
  <si>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</si>
  <si>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</si>
  <si>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</si>
  <si>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</si>
  <si>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</si>
  <si>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</si>
  <si>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</si>
  <si>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</si>
  <si>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</si>
  <si>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</si>
  <si>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</si>
  <si>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</si>
  <si>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</si>
  <si>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</si>
  <si>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</si>
  <si>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</si>
  <si>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</si>
  <si>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</si>
  <si>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</si>
  <si>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</si>
  <si>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</si>
  <si>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</si>
  <si>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</si>
  <si>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</si>
  <si>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</si>
  <si>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</si>
  <si>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</si>
  <si>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</si>
  <si>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</si>
  <si>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</si>
  <si>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</si>
  <si>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</si>
  <si>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</si>
  <si>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</si>
  <si>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</si>
  <si>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</si>
  <si>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</si>
  <si>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</si>
  <si>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</si>
  <si>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</si>
  <si>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</si>
  <si>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</si>
  <si>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</si>
  <si>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</si>
  <si>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</si>
  <si>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</si>
  <si>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</si>
  <si>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</si>
  <si>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</si>
  <si>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</si>
  <si>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</si>
  <si>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</si>
  <si>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</si>
  <si>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</si>
  <si>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</si>
  <si>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</si>
  <si>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</si>
  <si>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</si>
  <si>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</si>
  <si>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</si>
  <si>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</si>
  <si>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</si>
  <si>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</si>
  <si>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</si>
  <si>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</si>
  <si>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</si>
  <si>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</si>
  <si>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</si>
  <si>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</si>
  <si>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</si>
  <si>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</si>
  <si>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</si>
  <si>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</si>
  <si>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</si>
  <si>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</si>
  <si>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</si>
  <si>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</si>
  <si>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</si>
  <si>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</si>
  <si>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</si>
  <si>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</si>
  <si>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</si>
  <si>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</si>
  <si>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</si>
  <si>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</si>
  <si>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</si>
  <si>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</si>
  <si>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</si>
  <si>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</si>
  <si>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</si>
  <si>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</si>
  <si>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</si>
  <si>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</si>
  <si>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</si>
  <si>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</si>
  <si>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</si>
  <si>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</si>
  <si>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</si>
  <si>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</si>
  <si>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</si>
  <si>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</si>
  <si>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</si>
  <si>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</si>
  <si>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</si>
  <si>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</si>
  <si>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</si>
  <si>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</si>
  <si>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</si>
  <si>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</si>
  <si>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</si>
  <si>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</si>
  <si>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</si>
  <si>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</si>
  <si>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</si>
  <si>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</si>
  <si>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</si>
  <si>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</si>
  <si>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</si>
  <si>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</si>
  <si>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</si>
  <si>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</si>
  <si>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</si>
  <si>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</si>
  <si>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</si>
  <si>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</si>
  <si>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</si>
  <si>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</si>
  <si>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</si>
  <si>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</si>
  <si>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</si>
  <si>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</si>
  <si>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</si>
  <si>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</si>
  <si>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</si>
  <si>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</si>
  <si>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</si>
  <si>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</si>
  <si>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</si>
  <si>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</si>
  <si>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</si>
  <si>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</si>
  <si>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</si>
  <si>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</si>
  <si>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</si>
  <si>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</si>
  <si>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</si>
  <si>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</si>
  <si>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</si>
  <si>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</si>
  <si>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</si>
  <si>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</si>
  <si>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</si>
  <si>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</si>
  <si>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</si>
  <si>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</si>
  <si>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</si>
  <si>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</si>
  <si>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</si>
  <si>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</si>
  <si>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</si>
  <si>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</si>
  <si>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</si>
  <si>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</si>
  <si>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</si>
  <si>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</si>
  <si>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</si>
  <si>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</si>
  <si>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</si>
  <si>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</si>
  <si>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</si>
  <si>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</si>
  <si>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</si>
  <si>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</si>
  <si>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</si>
  <si>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</si>
  <si>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</si>
  <si>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</si>
  <si>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</si>
  <si>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</si>
  <si>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</si>
  <si>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</si>
  <si>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</si>
  <si>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</si>
  <si>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</si>
  <si>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</si>
  <si>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</si>
  <si>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</si>
  <si>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</si>
  <si>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</si>
  <si>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</si>
  <si>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</si>
  <si>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</si>
  <si>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</si>
  <si>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</si>
  <si>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</si>
  <si>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</si>
  <si>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</si>
  <si>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</si>
  <si>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</si>
  <si>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</si>
  <si>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</si>
  <si>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</si>
  <si>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</si>
  <si>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</si>
  <si>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</si>
  <si>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</si>
  <si>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</si>
  <si>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</si>
  <si>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</si>
  <si>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</si>
  <si>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</si>
  <si>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</si>
  <si>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</si>
  <si>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</si>
  <si>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</si>
  <si>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</si>
  <si>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</si>
  <si>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</si>
  <si>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</si>
  <si>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</si>
  <si>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</si>
  <si>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</si>
  <si>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</si>
  <si>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</si>
  <si>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</si>
  <si>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</si>
  <si>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</si>
  <si>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</si>
  <si>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</si>
  <si>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</si>
  <si>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</si>
  <si>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</si>
  <si>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</si>
  <si>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</si>
  <si>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</si>
  <si>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</si>
  <si>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</si>
  <si>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</si>
  <si>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</si>
  <si>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</si>
  <si>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</si>
  <si>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</si>
  <si>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</si>
  <si>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</si>
  <si>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</si>
  <si>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</si>
  <si>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</si>
  <si>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</si>
  <si>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</si>
  <si>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</si>
  <si>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</si>
  <si>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</si>
  <si>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</si>
  <si>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</si>
  <si>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</si>
  <si>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</si>
  <si>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</si>
  <si>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</si>
  <si>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</si>
  <si>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</si>
  <si>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</si>
  <si>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</si>
  <si>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</si>
  <si>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</si>
  <si>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</si>
  <si>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</si>
  <si>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</si>
  <si>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</si>
  <si>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</si>
  <si>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</si>
  <si>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</si>
  <si>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</si>
  <si>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</si>
  <si>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</si>
  <si>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</si>
  <si>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</si>
  <si>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</si>
  <si>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</si>
  <si>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</si>
  <si>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</si>
  <si>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</si>
  <si>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</si>
  <si>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</si>
  <si>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</si>
  <si>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</si>
  <si>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</si>
  <si>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</si>
  <si>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</si>
  <si>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</si>
  <si>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</si>
  <si>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</si>
  <si>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</si>
  <si>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</si>
  <si>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</si>
  <si>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</si>
  <si>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</si>
  <si>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</si>
  <si>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</si>
  <si>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</si>
  <si>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</si>
  <si>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</si>
  <si>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</si>
  <si>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</si>
  <si>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</si>
  <si>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</si>
  <si>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</si>
  <si>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</si>
  <si>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</si>
  <si>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</si>
  <si>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</si>
  <si>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</si>
  <si>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</si>
  <si>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</si>
  <si>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</si>
  <si>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</si>
  <si>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</si>
  <si>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</si>
  <si>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</si>
  <si>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</si>
  <si>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</si>
  <si>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</si>
  <si>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</si>
  <si>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</si>
  <si>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</si>
  <si>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</si>
  <si>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</si>
  <si>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</si>
  <si>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</si>
  <si>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</si>
  <si>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</si>
  <si>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</si>
  <si>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</si>
  <si>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</si>
  <si>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</si>
  <si>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</si>
  <si>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</si>
  <si>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</si>
  <si>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</si>
  <si>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</si>
  <si>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</si>
  <si>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</si>
  <si>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</si>
  <si>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</si>
  <si>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</si>
  <si>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</si>
  <si>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</si>
  <si>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</si>
  <si>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</si>
  <si>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</si>
  <si>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</si>
  <si>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</si>
  <si>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</si>
  <si>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</si>
  <si>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</si>
  <si>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</si>
  <si>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</si>
  <si>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</si>
  <si>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</si>
  <si>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</si>
  <si>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</si>
  <si>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</si>
  <si>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</si>
  <si>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</si>
  <si>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</si>
  <si>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</si>
  <si>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</si>
  <si>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</si>
  <si>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</si>
  <si>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</si>
  <si>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</si>
  <si>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</si>
  <si>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</si>
  <si>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</si>
  <si>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</si>
  <si>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</si>
  <si>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</si>
  <si>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</si>
  <si>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</si>
  <si>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</si>
  <si>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</si>
  <si>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</si>
  <si>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</si>
  <si>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</si>
  <si>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</si>
  <si>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</si>
  <si>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</si>
  <si>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</si>
  <si>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</si>
  <si>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</si>
  <si>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</si>
  <si>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</si>
  <si>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</si>
  <si>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</si>
  <si>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</si>
  <si>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</si>
  <si>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</si>
  <si>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</si>
  <si>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</si>
  <si>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</si>
  <si>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</si>
  <si>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</si>
  <si>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</si>
  <si>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</si>
  <si>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</si>
  <si>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</si>
  <si>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</si>
  <si>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</si>
  <si>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</si>
  <si>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</si>
  <si>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</si>
  <si>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</si>
  <si>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</si>
  <si>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</si>
  <si>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</si>
  <si>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</si>
  <si>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</si>
  <si>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</si>
  <si>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</si>
  <si>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</si>
  <si>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</si>
  <si>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</si>
  <si>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</si>
  <si>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</si>
  <si>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</si>
  <si>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</si>
  <si>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</si>
  <si>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</si>
  <si>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</si>
  <si>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</si>
  <si>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</si>
  <si>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</si>
  <si>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</si>
  <si>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</si>
  <si>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</si>
  <si>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</si>
  <si>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</si>
  <si>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</si>
  <si>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</si>
  <si>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</si>
  <si>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</si>
  <si>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</si>
  <si>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</si>
  <si>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</si>
  <si>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</si>
  <si>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</si>
  <si>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</si>
  <si>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</si>
  <si>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</si>
  <si>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</si>
  <si>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</si>
  <si>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</si>
  <si>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</si>
  <si>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</si>
  <si>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</si>
  <si>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</si>
  <si>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</si>
  <si>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</si>
  <si>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</si>
  <si>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</si>
  <si>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</si>
  <si>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</si>
  <si>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</si>
  <si>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</si>
  <si>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</si>
  <si>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</si>
  <si>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</si>
  <si>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</si>
  <si>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</si>
  <si>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</si>
  <si>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</si>
  <si>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</si>
  <si>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</si>
  <si>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</si>
  <si>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</si>
  <si>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</si>
  <si>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</si>
  <si>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</si>
  <si>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</si>
  <si>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</si>
  <si>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</si>
  <si>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</si>
  <si>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</si>
  <si>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</si>
  <si>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</si>
  <si>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</si>
  <si>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</si>
  <si>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</si>
  <si>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</si>
  <si>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</si>
  <si>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</si>
  <si>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</si>
  <si>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</si>
  <si>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</si>
  <si>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</si>
  <si>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</si>
  <si>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</si>
  <si>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</si>
  <si>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</si>
  <si>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</si>
  <si>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</si>
  <si>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</si>
  <si>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</si>
  <si>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</si>
  <si>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</si>
  <si>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</si>
  <si>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</si>
  <si>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</si>
  <si>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</si>
  <si>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</si>
  <si>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</si>
  <si>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</si>
  <si>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</si>
  <si>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</si>
  <si>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</si>
  <si>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</si>
  <si>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</si>
  <si>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</si>
  <si>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</si>
  <si>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</si>
  <si>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</si>
  <si>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</si>
  <si>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</si>
  <si>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</si>
  <si>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</si>
  <si>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</si>
  <si>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</si>
  <si>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</si>
  <si>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</si>
  <si>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</si>
  <si>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</si>
  <si>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</si>
  <si>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</si>
  <si>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</si>
  <si>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</si>
  <si>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</si>
  <si>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</si>
  <si>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</si>
  <si>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</si>
  <si>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</si>
  <si>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</si>
  <si>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</si>
  <si>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</si>
  <si>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</si>
  <si>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</si>
  <si>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</si>
  <si>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</si>
  <si>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</si>
  <si>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</si>
  <si>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</si>
  <si>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</si>
  <si>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</si>
  <si>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</si>
  <si>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</si>
  <si>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</si>
  <si>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</si>
  <si>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</si>
  <si>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</si>
  <si>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</si>
  <si>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</si>
  <si>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</si>
  <si>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</si>
  <si>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</si>
  <si>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</si>
  <si>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</si>
  <si>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</si>
  <si>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</si>
  <si>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</si>
  <si>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</si>
  <si>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</si>
  <si>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</si>
  <si>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</si>
  <si>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</si>
  <si>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</si>
  <si>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</si>
  <si>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</si>
  <si>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</si>
  <si>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</si>
  <si>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</si>
  <si>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</si>
  <si>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</si>
  <si>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</si>
  <si>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</si>
  <si>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</si>
  <si>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</si>
  <si>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</si>
  <si>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</si>
  <si>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</si>
  <si>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</si>
  <si>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</si>
  <si>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</si>
  <si>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</si>
  <si>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</si>
  <si>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</si>
  <si>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</si>
  <si>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</si>
  <si>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</si>
  <si>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</si>
  <si>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</si>
  <si>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</si>
  <si>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</si>
  <si>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</si>
  <si>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</si>
  <si>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</si>
  <si>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</si>
  <si>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</si>
  <si>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</si>
  <si>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</si>
  <si>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</si>
  <si>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</si>
  <si>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</si>
  <si>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</si>
  <si>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</si>
  <si>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</si>
  <si>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</si>
  <si>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</si>
  <si>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</si>
  <si>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</si>
  <si>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</si>
  <si>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</si>
  <si>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</si>
  <si>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</si>
  <si>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</si>
  <si>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</si>
  <si>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</si>
  <si>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</si>
  <si>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</si>
  <si>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</si>
  <si>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</si>
  <si>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</si>
  <si>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</si>
  <si>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</si>
  <si>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</si>
  <si>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</si>
  <si>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</si>
  <si>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</si>
  <si>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</si>
  <si>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</si>
  <si>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</si>
  <si>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</si>
  <si>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</si>
  <si>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</si>
  <si>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</si>
  <si>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</si>
  <si>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</si>
  <si>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</si>
  <si>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</si>
  <si>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</si>
  <si>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</si>
  <si>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</si>
  <si>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</si>
  <si>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</si>
  <si>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</si>
  <si>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</si>
  <si>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</si>
  <si>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</si>
  <si>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</si>
  <si>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</si>
  <si>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</si>
  <si>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</si>
  <si>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</si>
  <si>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</si>
  <si>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</si>
  <si>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</si>
  <si>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</si>
  <si>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</si>
  <si>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</si>
  <si>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</si>
  <si>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</si>
  <si>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</si>
  <si>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</si>
  <si>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</si>
  <si>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</si>
  <si>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</si>
  <si>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</si>
  <si>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</si>
  <si>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</si>
  <si>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</si>
  <si>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</si>
  <si>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</si>
  <si>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</si>
  <si>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</si>
  <si>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</si>
  <si>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</si>
  <si>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</si>
  <si>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</si>
  <si>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</si>
  <si>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</si>
  <si>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</si>
  <si>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</si>
  <si>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</si>
  <si>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</si>
  <si>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</si>
  <si>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</si>
  <si>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</si>
  <si>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</si>
  <si>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</si>
  <si>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</si>
  <si>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</si>
  <si>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</si>
  <si>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</si>
  <si>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</si>
  <si>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</si>
  <si>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</si>
  <si>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</si>
  <si>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</si>
  <si>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</si>
  <si>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</si>
  <si>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</si>
  <si>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</si>
  <si>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</si>
  <si>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</si>
  <si>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</si>
  <si>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</si>
  <si>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</si>
  <si>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</si>
  <si>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</si>
  <si>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</si>
  <si>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</si>
  <si>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</si>
  <si>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</si>
  <si>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</si>
  <si>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</si>
  <si>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</si>
  <si>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</si>
  <si>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</si>
  <si>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</si>
  <si>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</si>
  <si>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</si>
  <si>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</si>
  <si>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</si>
  <si>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</si>
  <si>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</si>
  <si>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</si>
  <si>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</si>
  <si>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</si>
  <si>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</si>
  <si>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</si>
  <si>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</si>
  <si>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</si>
  <si>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</si>
  <si>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</si>
  <si>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</si>
  <si>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</si>
  <si>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</si>
  <si>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</si>
  <si>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</si>
  <si>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</si>
  <si>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</si>
  <si>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</si>
  <si>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</si>
  <si>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</si>
  <si>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</si>
  <si>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</si>
  <si>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</si>
  <si>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</si>
  <si>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</si>
  <si>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</si>
  <si>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</si>
  <si>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</si>
  <si>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</si>
  <si>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</si>
  <si>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</si>
  <si>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</si>
  <si>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</si>
  <si>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</si>
  <si>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</si>
  <si>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</si>
  <si>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</si>
  <si>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</si>
  <si>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</si>
  <si>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</si>
  <si>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</si>
  <si>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</si>
  <si>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</si>
  <si>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</si>
  <si>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</si>
  <si>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</si>
  <si>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</si>
  <si>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</si>
  <si>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</si>
  <si>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</si>
  <si>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</si>
  <si>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</si>
  <si>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</si>
  <si>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</si>
  <si>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</si>
  <si>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</si>
  <si>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</si>
  <si>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</si>
  <si>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</si>
  <si>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</si>
  <si>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</si>
  <si>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</si>
  <si>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</si>
  <si>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</si>
  <si>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</si>
  <si>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</si>
  <si>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</si>
  <si>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</si>
  <si>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</si>
  <si>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</si>
  <si>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</si>
  <si>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</si>
  <si>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</si>
  <si>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</si>
  <si>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</si>
  <si>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</si>
  <si>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</si>
  <si>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</si>
  <si>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</si>
  <si>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</si>
  <si>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</si>
  <si>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</si>
  <si>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</si>
  <si>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</si>
  <si>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</si>
  <si>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</si>
  <si>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</si>
  <si>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</si>
  <si>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</si>
  <si>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</si>
  <si>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</si>
  <si>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</si>
  <si>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</si>
  <si>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</si>
  <si>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</si>
  <si>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</si>
  <si>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</si>
  <si>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</si>
  <si>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</si>
  <si>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</si>
  <si>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</si>
  <si>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</si>
  <si>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</si>
  <si>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</si>
  <si>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</si>
  <si>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</si>
  <si>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</si>
  <si>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</si>
  <si>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</si>
  <si>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</si>
  <si>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</si>
  <si>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</si>
  <si>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</si>
  <si>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</si>
  <si>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</si>
  <si>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</si>
  <si>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</si>
  <si>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</si>
  <si>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</si>
  <si>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</si>
  <si>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</si>
  <si>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</si>
  <si>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</si>
  <si>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</si>
  <si>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</si>
  <si>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</si>
  <si>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</si>
  <si>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</si>
  <si>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</si>
  <si>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</si>
  <si>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</si>
  <si>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</si>
  <si>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</si>
  <si>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</si>
  <si>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</si>
  <si>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</si>
  <si>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</si>
  <si>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</si>
  <si>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</si>
  <si>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</si>
  <si>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</si>
  <si>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</si>
  <si>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</si>
  <si>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</si>
  <si>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</si>
  <si>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</si>
  <si>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</si>
  <si>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</si>
  <si>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</si>
  <si>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</si>
  <si>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</si>
  <si>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</si>
  <si>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</si>
  <si>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</si>
  <si>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</si>
  <si>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</si>
  <si>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</si>
  <si>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</si>
  <si>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</si>
  <si>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</si>
  <si>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</si>
  <si>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</si>
  <si>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</si>
  <si>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</si>
  <si>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</si>
  <si>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</si>
  <si>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</si>
  <si>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</si>
  <si>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</si>
  <si>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</si>
  <si>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</si>
  <si>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</si>
  <si>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</si>
  <si>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</si>
  <si>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</si>
  <si>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</si>
  <si>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</si>
  <si>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</si>
  <si>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</si>
  <si>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</si>
  <si>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</si>
  <si>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</si>
  <si>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</si>
  <si>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</si>
  <si>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</si>
  <si>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</si>
  <si>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</si>
  <si>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</si>
  <si>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</si>
  <si>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</si>
  <si>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</si>
  <si>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</si>
  <si>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</si>
  <si>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</si>
  <si>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</si>
  <si>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</si>
  <si>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</si>
  <si>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</si>
  <si>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</si>
  <si>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</si>
  <si>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</si>
  <si>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</si>
  <si>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</si>
  <si>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</si>
  <si>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</si>
  <si>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</si>
  <si>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</si>
  <si>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</si>
  <si>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</si>
  <si>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</si>
  <si>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</si>
  <si>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</si>
  <si>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</si>
  <si>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</si>
  <si>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</si>
  <si>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</si>
  <si>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</si>
  <si>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</si>
  <si>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</si>
  <si>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</si>
  <si>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</si>
  <si>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</si>
  <si>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</si>
  <si>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</si>
  <si>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</si>
  <si>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</si>
  <si>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</si>
  <si>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</si>
  <si>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</si>
  <si>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</si>
  <si>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</si>
  <si>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</si>
  <si>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</si>
  <si>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</si>
  <si>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</si>
  <si>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</si>
  <si>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</si>
  <si>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</si>
  <si>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</si>
  <si>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</si>
  <si>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</si>
  <si>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</si>
  <si>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</si>
  <si>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</si>
  <si>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</si>
  <si>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</si>
  <si>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</si>
  <si>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</si>
  <si>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</si>
  <si>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</si>
  <si>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</si>
  <si>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</si>
  <si>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</si>
  <si>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</si>
  <si>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</si>
  <si>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</si>
  <si>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</si>
  <si>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</si>
  <si>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</si>
  <si>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</si>
  <si>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</si>
  <si>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</si>
  <si>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</si>
  <si>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</si>
  <si>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</si>
  <si>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</si>
  <si>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</si>
  <si>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</si>
  <si>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</si>
  <si>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</si>
  <si>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</si>
  <si>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</si>
  <si>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</si>
  <si>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</si>
  <si>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</si>
  <si>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</si>
  <si>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</si>
  <si>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</si>
  <si>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</si>
  <si>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</si>
  <si>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</si>
  <si>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</si>
  <si>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</si>
  <si>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</si>
  <si>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</si>
  <si>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</si>
  <si>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</si>
  <si>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</si>
  <si>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</si>
  <si>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</si>
  <si>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</si>
  <si>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</si>
  <si>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</si>
  <si>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</si>
  <si>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</si>
  <si>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</si>
  <si>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</si>
  <si>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</si>
  <si>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</si>
  <si>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</si>
  <si>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</si>
  <si>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</si>
  <si>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</si>
  <si>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</si>
  <si>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</si>
  <si>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</si>
  <si>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</si>
  <si>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</si>
  <si>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</si>
  <si>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</si>
  <si>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</si>
  <si>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</si>
  <si>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</si>
  <si>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</si>
  <si>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</si>
  <si>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</si>
  <si>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</si>
  <si>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</si>
  <si>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</si>
  <si>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</si>
  <si>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</si>
  <si>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</si>
  <si>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</si>
  <si>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</si>
  <si>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</si>
  <si>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</si>
  <si>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</si>
  <si>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</si>
  <si>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</si>
  <si>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</si>
  <si>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</si>
  <si>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</si>
  <si>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</si>
  <si>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</si>
  <si>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</si>
  <si>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</si>
  <si>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</si>
  <si>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</si>
  <si>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</si>
  <si>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</si>
  <si>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</si>
  <si>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</si>
  <si>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</si>
  <si>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</si>
  <si>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</si>
  <si>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</si>
  <si>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</si>
  <si>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</si>
  <si>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</si>
  <si>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</si>
  <si>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</si>
  <si>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</si>
  <si>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</si>
  <si>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</si>
  <si>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</si>
  <si>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</si>
  <si>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</si>
  <si>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</si>
  <si>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</si>
  <si>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</si>
  <si>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</si>
  <si>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</si>
  <si>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</si>
  <si>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</si>
  <si>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</si>
  <si>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</si>
  <si>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</si>
  <si>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</si>
  <si>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</si>
  <si>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</si>
  <si>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</si>
  <si>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</si>
  <si>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</si>
  <si>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</si>
  <si>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</si>
  <si>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</si>
  <si>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</si>
  <si>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</si>
  <si>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</si>
  <si>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</si>
  <si>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</si>
  <si>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</si>
  <si>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</si>
  <si>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</si>
  <si>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</si>
  <si>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</si>
  <si>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</si>
  <si>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</si>
  <si>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</si>
  <si>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</si>
  <si>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</si>
  <si>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</si>
  <si>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</si>
  <si>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</si>
  <si>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</si>
  <si>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</si>
  <si>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</si>
  <si>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</si>
  <si>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</si>
  <si>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</si>
  <si>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</si>
  <si>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</si>
  <si>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</si>
  <si>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</si>
  <si>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</si>
  <si>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</si>
  <si>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</si>
  <si>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</si>
  <si>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</si>
  <si>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</si>
  <si>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</si>
  <si>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</si>
  <si>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</si>
  <si>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</si>
  <si>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</si>
  <si>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</si>
  <si>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</si>
  <si>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</si>
  <si>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</si>
  <si>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</si>
  <si>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</si>
  <si>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</si>
  <si>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</si>
  <si>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</si>
  <si>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</si>
  <si>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</si>
  <si>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</si>
  <si>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</si>
  <si>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</si>
  <si>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</si>
  <si>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</si>
  <si>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</si>
  <si>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</si>
  <si>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</si>
  <si>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</si>
  <si>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</si>
  <si>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</si>
  <si>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</si>
  <si>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</si>
  <si>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</si>
  <si>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</si>
  <si>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</si>
  <si>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</si>
  <si>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</si>
  <si>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</si>
  <si>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</si>
  <si>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</si>
  <si>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</si>
  <si>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</si>
  <si>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</si>
  <si>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</si>
  <si>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</si>
  <si>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</si>
  <si>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</si>
  <si>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</si>
  <si>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</si>
  <si>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</si>
  <si>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</si>
  <si>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</si>
  <si>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</si>
  <si>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</si>
  <si>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</si>
  <si>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</si>
  <si>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</si>
  <si>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</si>
  <si>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</si>
  <si>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</si>
  <si>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</si>
  <si>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</si>
  <si>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</si>
  <si>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</si>
  <si>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</si>
  <si>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</si>
  <si>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</si>
  <si>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</si>
  <si>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</si>
  <si>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</si>
  <si>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</si>
  <si>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</si>
  <si>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</si>
  <si>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</si>
  <si>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</si>
  <si>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</si>
  <si>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</si>
  <si>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</si>
  <si>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</si>
  <si>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</si>
  <si>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</si>
  <si>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</si>
  <si>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</si>
  <si>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</si>
  <si>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</si>
  <si>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</si>
  <si>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</si>
  <si>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</si>
  <si>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</si>
  <si>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</si>
  <si>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</si>
  <si>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</si>
  <si>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</si>
  <si>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</si>
  <si>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</si>
  <si>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</si>
  <si>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</si>
  <si>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</si>
  <si>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</si>
  <si>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</si>
  <si>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</si>
  <si>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</si>
  <si>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</si>
  <si>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</si>
  <si>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</si>
  <si>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</si>
  <si>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</si>
  <si>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</si>
  <si>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</si>
  <si>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</si>
  <si>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</si>
  <si>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</si>
  <si>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</si>
  <si>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</si>
  <si>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</si>
  <si>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</si>
  <si>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</si>
  <si>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</si>
  <si>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</si>
  <si>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</si>
  <si>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</si>
  <si>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</si>
  <si>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</si>
  <si>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</si>
  <si>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</si>
  <si>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</si>
  <si>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</si>
  <si>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</si>
  <si>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</si>
  <si>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</si>
  <si>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</si>
  <si>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</si>
  <si>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</si>
  <si>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</si>
  <si>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</si>
  <si>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</si>
  <si>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</si>
  <si>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</si>
  <si>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</si>
  <si>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</si>
  <si>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</si>
  <si>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</si>
  <si>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</si>
  <si>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</si>
  <si>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</si>
  <si>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</si>
  <si>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</si>
  <si>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</si>
  <si>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</si>
  <si>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</si>
  <si>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</si>
  <si>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</si>
  <si>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</si>
  <si>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</si>
  <si>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</si>
  <si>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</si>
  <si>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</si>
  <si>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</si>
  <si>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</si>
  <si>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</si>
  <si>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</si>
  <si>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</si>
  <si>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</si>
  <si>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</si>
  <si>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</si>
  <si>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</si>
  <si>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</si>
  <si>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</si>
  <si>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</si>
  <si>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</si>
  <si>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</si>
  <si>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</si>
  <si>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</si>
  <si>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</si>
  <si>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</si>
  <si>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</si>
  <si>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</si>
  <si>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</si>
  <si>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</si>
  <si>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</si>
  <si>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</si>
  <si>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</si>
  <si>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</si>
  <si>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</si>
  <si>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</si>
  <si>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</si>
  <si>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</si>
  <si>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</si>
  <si>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</si>
  <si>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</si>
  <si>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</si>
  <si>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</si>
  <si>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</si>
  <si>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</si>
  <si>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</si>
  <si>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</si>
  <si>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</si>
  <si>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</si>
  <si>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</si>
  <si>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</si>
  <si>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</si>
  <si>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</si>
  <si>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</si>
  <si>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</si>
  <si>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</si>
  <si>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</si>
  <si>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</si>
  <si>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</si>
  <si>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</si>
  <si>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</si>
  <si>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</si>
  <si>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</si>
  <si>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</si>
  <si>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</si>
  <si>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</si>
  <si>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</si>
  <si>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</si>
  <si>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</si>
  <si>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</si>
  <si>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</si>
  <si>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</si>
  <si>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</si>
  <si>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</si>
  <si>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</si>
  <si>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</si>
  <si>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</si>
  <si>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</si>
  <si>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</si>
  <si>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</si>
  <si>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</si>
  <si>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</si>
  <si>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</si>
  <si>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</si>
  <si>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</si>
  <si>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</si>
  <si>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</si>
  <si>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</si>
  <si>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</si>
  <si>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</si>
  <si>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</si>
  <si>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</si>
  <si>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</si>
  <si>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</si>
  <si>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</si>
  <si>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</si>
  <si>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</si>
  <si>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</si>
  <si>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</si>
  <si>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</si>
  <si>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</si>
  <si>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</si>
  <si>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</si>
  <si>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</si>
  <si>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</si>
  <si>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</si>
  <si>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</si>
  <si>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</si>
  <si>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</si>
  <si>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</si>
  <si>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</si>
  <si>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</si>
  <si>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</si>
  <si>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</si>
  <si>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</si>
  <si>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</si>
  <si>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</si>
  <si>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</si>
  <si>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</si>
  <si>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</si>
  <si>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</si>
  <si>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</si>
  <si>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</si>
  <si>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</si>
  <si>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</si>
  <si>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</si>
  <si>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</si>
  <si>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</si>
  <si>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</si>
  <si>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</si>
  <si>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</si>
  <si>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</si>
  <si>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</si>
  <si>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</si>
  <si>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</si>
  <si>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</si>
  <si>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</si>
  <si>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</si>
  <si>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</si>
  <si>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</si>
  <si>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</si>
  <si>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</si>
  <si>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</si>
  <si>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</si>
  <si>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</si>
  <si>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</si>
  <si>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</si>
  <si>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</si>
  <si>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</si>
  <si>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</si>
  <si>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</si>
  <si>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</si>
  <si>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</si>
  <si>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</si>
  <si>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</si>
  <si>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</si>
  <si>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</si>
  <si>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</si>
  <si>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</si>
  <si>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</si>
  <si>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</si>
  <si>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</si>
  <si>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</si>
  <si>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</si>
  <si>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</si>
  <si>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</si>
  <si>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</si>
  <si>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</si>
  <si>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</si>
  <si>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</si>
  <si>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</si>
  <si>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</si>
  <si>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</si>
  <si>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</si>
  <si>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</si>
  <si>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</si>
  <si>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</si>
  <si>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</si>
  <si>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</si>
  <si>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</si>
  <si>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</si>
  <si>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</si>
  <si>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</si>
  <si>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</si>
  <si>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</si>
  <si>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</si>
  <si>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</si>
  <si>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</si>
  <si>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</si>
  <si>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</si>
  <si>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</si>
  <si>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</si>
  <si>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</si>
  <si>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</si>
  <si>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</si>
  <si>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</si>
  <si>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</si>
  <si>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</si>
  <si>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</si>
  <si>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</si>
  <si>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</si>
  <si>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</si>
  <si>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</si>
  <si>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</si>
  <si>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</si>
  <si>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</si>
  <si>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</si>
  <si>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</si>
  <si>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</si>
  <si>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</si>
  <si>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</si>
  <si>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</si>
  <si>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</si>
  <si>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</si>
  <si>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</si>
  <si>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</si>
  <si>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</si>
  <si>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</si>
  <si>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</si>
  <si>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</si>
  <si>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</si>
  <si>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</si>
  <si>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</si>
  <si>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</si>
  <si>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</si>
  <si>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</si>
  <si>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</si>
  <si>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</si>
  <si>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</si>
  <si>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</si>
  <si>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</si>
  <si>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</si>
  <si>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</si>
  <si>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</si>
  <si>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</si>
  <si>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</si>
  <si>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</si>
  <si>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</si>
  <si>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</si>
  <si>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</si>
  <si>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</si>
  <si>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</si>
  <si>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</si>
  <si>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</si>
  <si>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</si>
  <si>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</si>
  <si>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</si>
  <si>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</si>
  <si>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</si>
  <si>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</si>
  <si>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</si>
  <si>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</si>
  <si>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</si>
  <si>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</si>
  <si>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</si>
  <si>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</si>
  <si>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</si>
  <si>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</si>
  <si>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</si>
  <si>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</si>
  <si>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</si>
  <si>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</si>
  <si>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</si>
  <si>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</si>
  <si>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</si>
  <si>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</si>
  <si>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</si>
  <si>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</si>
  <si>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</si>
  <si>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</si>
  <si>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</si>
  <si>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</si>
  <si>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</si>
  <si>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</si>
  <si>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</si>
  <si>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</si>
  <si>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</si>
  <si>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</si>
  <si>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</si>
  <si>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</si>
  <si>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</si>
  <si>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</si>
  <si>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</si>
  <si>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</si>
  <si>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</si>
  <si>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</si>
  <si>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</si>
  <si>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</si>
  <si>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</si>
  <si>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</si>
  <si>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</si>
  <si>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</si>
  <si>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</si>
  <si>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</si>
  <si>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</si>
  <si>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</si>
  <si>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</si>
  <si>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</si>
  <si>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</si>
  <si>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</si>
  <si>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</si>
  <si>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</si>
  <si>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</si>
  <si>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</si>
  <si>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</si>
  <si>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</si>
  <si>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</si>
  <si>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</si>
  <si>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</si>
  <si>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</si>
  <si>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</si>
  <si>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</si>
  <si>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</si>
  <si>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</si>
  <si>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</si>
  <si>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</si>
  <si>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</si>
  <si>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</si>
  <si>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</si>
  <si>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</si>
  <si>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</si>
  <si>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</si>
  <si>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</si>
  <si>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</si>
  <si>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</si>
  <si>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</si>
  <si>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</si>
  <si>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</si>
  <si>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</si>
  <si>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</si>
  <si>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</si>
  <si>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</si>
  <si>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</si>
  <si>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</si>
  <si>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</si>
  <si>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</si>
  <si>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</si>
  <si>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</si>
  <si>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</si>
  <si>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</si>
  <si>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</si>
  <si>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</si>
  <si>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</si>
  <si>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</si>
  <si>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</si>
  <si>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</si>
  <si>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</si>
  <si>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</si>
  <si>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</si>
  <si>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</si>
  <si>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</si>
  <si>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</si>
  <si>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</si>
  <si>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</si>
  <si>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</si>
  <si>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</si>
  <si>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</si>
  <si>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</si>
  <si>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</si>
  <si>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</si>
  <si>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</si>
  <si>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</si>
  <si>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</si>
  <si>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</si>
  <si>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</si>
  <si>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</si>
  <si>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</si>
  <si>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</si>
  <si>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</si>
  <si>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</si>
  <si>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</si>
  <si>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</si>
  <si>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</si>
  <si>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</si>
  <si>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</si>
  <si>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</si>
  <si>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</si>
  <si>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</si>
  <si>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</si>
  <si>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</si>
  <si>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</si>
  <si>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</si>
  <si>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</si>
  <si>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</si>
  <si>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</si>
  <si>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</si>
  <si>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</si>
  <si>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</si>
  <si>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</si>
  <si>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</si>
  <si>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</si>
  <si>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</si>
  <si>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</si>
  <si>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</si>
  <si>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</si>
  <si>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</si>
  <si>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</si>
  <si>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</si>
  <si>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</si>
  <si>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</si>
  <si>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</si>
  <si>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</si>
  <si>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</si>
  <si>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</si>
  <si>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</si>
  <si>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</si>
  <si>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</si>
  <si>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</si>
  <si>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</si>
  <si>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</si>
  <si>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</si>
  <si>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</si>
  <si>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</si>
  <si>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</si>
  <si>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</si>
  <si>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</si>
  <si>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</si>
  <si>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</si>
  <si>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</si>
  <si>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</si>
  <si>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</si>
  <si>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</si>
  <si>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</si>
  <si>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</si>
  <si>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</si>
  <si>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</si>
  <si>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</si>
  <si>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</si>
  <si>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</si>
  <si>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</si>
  <si>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</si>
  <si>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</si>
  <si>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</si>
  <si>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</si>
  <si>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</si>
  <si>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</si>
  <si>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</si>
  <si>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</si>
  <si>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</si>
  <si>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</si>
  <si>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</si>
  <si>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</si>
  <si>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</si>
  <si>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</si>
  <si>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</si>
  <si>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</si>
  <si>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</si>
  <si>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</si>
  <si>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</si>
  <si>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</si>
  <si>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</si>
  <si>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</si>
  <si>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</si>
  <si>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</si>
  <si>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</si>
  <si>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</si>
  <si>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</si>
  <si>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</si>
  <si>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</si>
  <si>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</si>
  <si>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</si>
  <si>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</si>
  <si>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</si>
  <si>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</si>
  <si>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</si>
  <si>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</si>
  <si>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</si>
  <si>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</si>
  <si>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</si>
  <si>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</si>
  <si>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</si>
  <si>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</si>
  <si>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</si>
  <si>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</si>
  <si>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</si>
  <si>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</si>
  <si>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</si>
  <si>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</si>
  <si>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</si>
  <si>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</si>
  <si>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</si>
  <si>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</si>
  <si>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</si>
  <si>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</si>
  <si>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</si>
  <si>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</si>
  <si>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</si>
  <si>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</si>
  <si>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</si>
  <si>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</si>
  <si>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</si>
  <si>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</si>
  <si>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</si>
  <si>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</si>
  <si>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</si>
  <si>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</si>
  <si>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</si>
  <si>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</si>
  <si>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</si>
  <si>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</si>
  <si>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</si>
  <si>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</si>
  <si>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</si>
  <si>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</si>
  <si>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</si>
  <si>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</si>
  <si>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</si>
  <si>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</si>
  <si>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</si>
  <si>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</si>
  <si>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</si>
  <si>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</si>
  <si>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</si>
  <si>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</si>
  <si>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</si>
  <si>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</si>
  <si>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</si>
  <si>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</si>
  <si>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</si>
  <si>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</si>
  <si>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</si>
  <si>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</si>
  <si>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</si>
  <si>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</si>
  <si>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</si>
  <si>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</si>
  <si>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</si>
  <si>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</si>
  <si>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</si>
  <si>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</si>
  <si>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</si>
  <si>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</si>
  <si>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</si>
  <si>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</si>
  <si>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</si>
  <si>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</si>
  <si>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</si>
  <si>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</si>
  <si>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</si>
  <si>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</si>
  <si>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</si>
  <si>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</si>
  <si>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</si>
  <si>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</si>
  <si>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</si>
  <si>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</si>
  <si>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</si>
  <si>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</si>
  <si>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</si>
  <si>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</si>
  <si>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</si>
  <si>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</si>
  <si>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</si>
  <si>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</si>
  <si>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</si>
  <si>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</si>
  <si>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</si>
  <si>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</si>
  <si>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</si>
  <si>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</si>
  <si>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</si>
  <si>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</si>
  <si>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</si>
  <si>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</si>
  <si>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</si>
  <si>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</si>
  <si>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</si>
  <si>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</si>
  <si>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</si>
  <si>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</si>
  <si>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</si>
  <si>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</si>
  <si>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</si>
  <si>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</si>
  <si>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</si>
  <si>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</si>
  <si>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</si>
  <si>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</si>
  <si>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</si>
  <si>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</si>
  <si>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</si>
  <si>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</si>
  <si>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</si>
  <si>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</si>
  <si>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</si>
  <si>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</si>
  <si>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</si>
  <si>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</si>
  <si>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</si>
  <si>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</si>
  <si>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</si>
  <si>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</si>
  <si>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</si>
  <si>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</si>
  <si>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</si>
  <si>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</si>
  <si>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</si>
  <si>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</si>
  <si>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</si>
  <si>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</si>
  <si>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</si>
  <si>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</si>
  <si>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</si>
  <si>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</si>
  <si>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</si>
  <si>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</si>
  <si>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</si>
  <si>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</si>
  <si>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</si>
  <si>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</si>
  <si>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</si>
  <si>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</si>
  <si>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</si>
  <si>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</si>
  <si>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</si>
  <si>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</si>
  <si>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</si>
  <si>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</si>
  <si>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</si>
  <si>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</si>
  <si>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</si>
  <si>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</si>
  <si>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</si>
  <si>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</si>
  <si>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</si>
  <si>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</si>
  <si>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</si>
  <si>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</si>
  <si>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</si>
  <si>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</si>
  <si>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</si>
  <si>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</si>
  <si>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</si>
  <si>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</si>
  <si>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</si>
  <si>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</si>
  <si>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</si>
  <si>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</si>
  <si>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</si>
  <si>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</si>
  <si>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</si>
  <si>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</si>
  <si>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</si>
  <si>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</si>
  <si>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</si>
  <si>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</si>
  <si>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</si>
  <si>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</si>
  <si>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</si>
  <si>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</si>
  <si>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</si>
  <si>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</si>
  <si>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</si>
  <si>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</si>
  <si>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</si>
  <si>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</si>
  <si>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</si>
  <si>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</si>
  <si>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</si>
  <si>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</si>
  <si>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</si>
  <si>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</si>
  <si>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</si>
  <si>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</si>
  <si>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</si>
  <si>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</si>
  <si>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</si>
  <si>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</si>
  <si>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</si>
  <si>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</si>
  <si>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</si>
  <si>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</si>
  <si>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</si>
  <si>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</si>
  <si>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</si>
  <si>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</si>
  <si>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</si>
  <si>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</si>
  <si>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</si>
  <si>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</si>
  <si>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</si>
  <si>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</si>
  <si>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</si>
  <si>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</si>
  <si>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</si>
  <si>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</si>
  <si>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</si>
  <si>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</si>
  <si>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</si>
  <si>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</si>
  <si>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</si>
  <si>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</si>
  <si>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</si>
  <si>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</si>
  <si>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</si>
  <si>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</si>
  <si>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</si>
  <si>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</si>
  <si>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</si>
  <si>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</si>
  <si>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</si>
  <si>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</si>
  <si>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</si>
  <si>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</si>
  <si>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</si>
  <si>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</si>
  <si>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</si>
  <si>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</si>
  <si>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</si>
  <si>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</si>
  <si>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</si>
  <si>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</si>
  <si>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</si>
  <si>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</si>
  <si>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</si>
  <si>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</si>
  <si>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</si>
  <si>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</si>
  <si>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</si>
  <si>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</si>
  <si>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</si>
  <si>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</si>
  <si>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</si>
  <si>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</si>
  <si>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</si>
  <si>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</si>
  <si>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</si>
  <si>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</si>
  <si>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</si>
  <si>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</si>
  <si>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</si>
  <si>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</si>
  <si>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</si>
  <si>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</si>
  <si>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</si>
  <si>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</si>
  <si>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</si>
  <si>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</si>
  <si>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</si>
  <si>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</si>
  <si>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</si>
  <si>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</si>
  <si>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</si>
  <si>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</si>
  <si>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</si>
  <si>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</si>
  <si>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</si>
  <si>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</si>
  <si>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</si>
  <si>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</si>
  <si>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</si>
  <si>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</si>
  <si>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</si>
  <si>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</si>
  <si>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</si>
  <si>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</si>
  <si>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</si>
  <si>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</si>
  <si>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</si>
  <si>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</si>
  <si>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</si>
  <si>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</si>
  <si>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</si>
  <si>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</si>
  <si>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</si>
  <si>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</si>
  <si>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</si>
  <si>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</si>
  <si>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</si>
  <si>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</si>
  <si>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</si>
  <si>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</si>
  <si>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</si>
  <si>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</si>
  <si>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</si>
  <si>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</si>
  <si>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</si>
  <si>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</si>
  <si>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</si>
  <si>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</si>
  <si>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</si>
  <si>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</si>
  <si>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</si>
  <si>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</si>
  <si>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</si>
  <si>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</si>
  <si>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</si>
  <si>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</si>
  <si>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</si>
  <si>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</si>
  <si>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</si>
  <si>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</si>
  <si>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</si>
  <si>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</si>
  <si>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</si>
  <si>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</si>
  <si>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</si>
  <si>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</si>
  <si>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</si>
  <si>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</si>
  <si>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</si>
  <si>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</si>
  <si>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</si>
  <si>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</si>
  <si>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</si>
  <si>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</si>
  <si>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</si>
  <si>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</si>
  <si>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</si>
  <si>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</si>
  <si>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</si>
  <si>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</si>
  <si>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</si>
  <si>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</si>
  <si>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</si>
  <si>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</si>
  <si>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</si>
  <si>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</si>
  <si>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</si>
  <si>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</si>
  <si>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</si>
  <si>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</si>
  <si>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</si>
  <si>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</si>
  <si>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</si>
  <si>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</si>
  <si>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</si>
  <si>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</si>
  <si>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</si>
  <si>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</si>
  <si>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</si>
  <si>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</si>
  <si>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</si>
  <si>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</si>
  <si>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</si>
  <si>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</si>
  <si>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</si>
  <si>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</si>
  <si>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</si>
  <si>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</si>
  <si>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</si>
  <si>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</si>
  <si>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</si>
  <si>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</si>
  <si>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</si>
  <si>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</si>
  <si>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</si>
  <si>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</si>
  <si>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</si>
  <si>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</si>
  <si>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</si>
  <si>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</si>
  <si>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</si>
  <si>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</si>
  <si>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</si>
  <si>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</si>
  <si>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</si>
  <si>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</si>
  <si>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</si>
  <si>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</si>
  <si>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</si>
  <si>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</si>
  <si>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</si>
  <si>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</si>
  <si>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</si>
  <si>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</si>
  <si>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</si>
  <si>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</si>
  <si>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</si>
  <si>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</si>
  <si>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</si>
  <si>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</si>
  <si>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</si>
  <si>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</si>
  <si>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</si>
  <si>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</si>
  <si>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</si>
  <si>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</si>
  <si>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</si>
  <si>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</si>
  <si>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</si>
  <si>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</si>
  <si>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</si>
  <si>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</si>
  <si>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</si>
  <si>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</si>
  <si>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</si>
  <si>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</si>
  <si>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</si>
  <si>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</si>
  <si>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</si>
  <si>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</si>
  <si>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</si>
  <si>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</si>
  <si>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</si>
  <si>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</si>
  <si>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</si>
  <si>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</si>
  <si>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</si>
  <si>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</si>
  <si>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</si>
  <si>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</si>
  <si>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</si>
  <si>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</si>
  <si>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</si>
  <si>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</si>
  <si>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</si>
  <si>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</si>
  <si>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</si>
  <si>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</si>
  <si>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</si>
  <si>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</si>
  <si>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</si>
  <si>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</si>
  <si>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</si>
  <si>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</si>
  <si>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</si>
  <si>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</si>
  <si>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</si>
  <si>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</si>
  <si>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</si>
  <si>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</si>
  <si>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</si>
  <si>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</si>
  <si>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</si>
  <si>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</si>
  <si>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</si>
  <si>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</si>
  <si>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</si>
  <si>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</si>
  <si>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</si>
  <si>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</si>
  <si>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</si>
  <si>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</si>
  <si>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</si>
  <si>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</si>
  <si>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</si>
  <si>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</si>
  <si>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</si>
  <si>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</si>
  <si>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</si>
  <si>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</si>
  <si>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</si>
  <si>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</si>
  <si>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</si>
  <si>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</si>
  <si>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</si>
  <si>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</si>
  <si>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</si>
  <si>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</si>
  <si>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</si>
  <si>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</si>
  <si>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</si>
  <si>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</si>
  <si>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</si>
  <si>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</si>
  <si>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</si>
  <si>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</si>
  <si>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</si>
  <si>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</si>
  <si>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</si>
  <si>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</si>
  <si>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</si>
  <si>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</si>
  <si>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</si>
  <si>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</si>
  <si>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</si>
  <si>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</si>
  <si>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</si>
  <si>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</si>
  <si>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</si>
  <si>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</si>
  <si>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</si>
  <si>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</si>
  <si>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</si>
  <si>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</si>
  <si>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</si>
  <si>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</si>
  <si>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</si>
  <si>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</si>
  <si>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</si>
  <si>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</si>
  <si>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</si>
  <si>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</si>
  <si>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</si>
  <si>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</si>
  <si>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</si>
  <si>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</si>
  <si>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</si>
  <si>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</si>
  <si>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</si>
  <si>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</si>
  <si>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</si>
  <si>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</si>
  <si>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</si>
  <si>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</si>
  <si>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</si>
  <si>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</si>
  <si>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</si>
  <si>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</si>
  <si>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</si>
  <si>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</si>
  <si>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</si>
  <si>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</si>
  <si>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</si>
  <si>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</si>
  <si>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</si>
  <si>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</si>
  <si>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</si>
  <si>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</si>
  <si>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</si>
  <si>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</si>
  <si>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</si>
  <si>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</si>
  <si>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</si>
  <si>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</si>
  <si>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</si>
  <si>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</si>
  <si>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</si>
  <si>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</si>
  <si>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</si>
  <si>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</si>
  <si>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</si>
  <si>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</si>
  <si>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</si>
  <si>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</si>
  <si>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</si>
  <si>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</si>
  <si>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</si>
  <si>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</si>
  <si>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</si>
  <si>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</si>
  <si>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</si>
  <si>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</si>
  <si>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</si>
  <si>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</si>
  <si>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</si>
  <si>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</si>
  <si>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</si>
  <si>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</si>
  <si>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</si>
  <si>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</si>
  <si>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</si>
  <si>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</si>
  <si>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</si>
  <si>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</si>
  <si>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</si>
  <si>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</si>
  <si>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</si>
  <si>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</si>
  <si>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</si>
  <si>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</si>
  <si>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</si>
  <si>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</si>
  <si>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</si>
  <si>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</si>
  <si>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</si>
  <si>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</si>
  <si>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</si>
  <si>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</si>
  <si>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</si>
  <si>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</si>
  <si>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</si>
  <si>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</si>
  <si>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</si>
  <si>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</si>
  <si>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</si>
  <si>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</si>
  <si>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</si>
  <si>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</si>
  <si>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</si>
  <si>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</si>
  <si>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</si>
  <si>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</si>
  <si>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</si>
  <si>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</si>
  <si>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</si>
  <si>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</si>
  <si>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</si>
  <si>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</si>
  <si>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</si>
  <si>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</si>
  <si>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</si>
  <si>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</si>
  <si>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</si>
  <si>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</si>
  <si>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</si>
  <si>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</si>
  <si>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</si>
  <si>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</si>
  <si>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</si>
  <si>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</si>
  <si>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</si>
  <si>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</si>
  <si>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</si>
  <si>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</si>
  <si>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</si>
  <si>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</si>
  <si>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</si>
  <si>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</si>
  <si>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</si>
  <si>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</si>
  <si>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</si>
  <si>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</si>
  <si>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</si>
  <si>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</si>
  <si>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</si>
  <si>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</si>
  <si>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</si>
  <si>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</si>
  <si>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</si>
  <si>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</si>
  <si>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</si>
  <si>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</si>
  <si>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</si>
  <si>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</si>
  <si>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</si>
  <si>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</si>
  <si>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</si>
  <si>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</si>
  <si>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</si>
  <si>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</si>
  <si>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</si>
  <si>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</si>
  <si>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</si>
  <si>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</si>
  <si>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</si>
  <si>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</si>
  <si>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</si>
  <si>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</si>
  <si>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</si>
  <si>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</si>
  <si>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</si>
  <si>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</si>
  <si>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</si>
  <si>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</si>
  <si>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</si>
  <si>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</si>
  <si>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</si>
  <si>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</si>
  <si>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</si>
  <si>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</si>
  <si>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</si>
  <si>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</si>
  <si>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</si>
  <si>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</si>
  <si>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</si>
  <si>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</si>
  <si>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</si>
  <si>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</si>
  <si>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</si>
  <si>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</si>
  <si>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</si>
  <si>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</si>
  <si>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</si>
  <si>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</si>
  <si>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</si>
  <si>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</si>
  <si>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</si>
  <si>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</si>
  <si>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</si>
  <si>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</si>
  <si>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</si>
  <si>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</si>
  <si>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</si>
  <si>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</si>
  <si>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</si>
  <si>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</si>
  <si>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</si>
  <si>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</si>
  <si>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</si>
  <si>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</si>
  <si>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</si>
  <si>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</si>
  <si>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</si>
  <si>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</si>
  <si>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</si>
  <si>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</si>
  <si>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</si>
  <si>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</si>
  <si>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</si>
  <si>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</si>
  <si>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</si>
  <si>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</si>
  <si>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</si>
  <si>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</si>
  <si>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</si>
  <si>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</si>
  <si>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</si>
  <si>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</si>
  <si>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</si>
  <si>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</si>
  <si>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</si>
  <si>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</si>
  <si>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</si>
  <si>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</si>
  <si>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</si>
  <si>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</si>
  <si>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</si>
  <si>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</si>
  <si>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</si>
  <si>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</si>
  <si>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</si>
  <si>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</si>
  <si>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</si>
  <si>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</si>
  <si>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</si>
  <si>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</si>
  <si>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</si>
  <si>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</si>
  <si>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</si>
  <si>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</si>
  <si>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</si>
  <si>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</si>
  <si>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</si>
  <si>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</si>
  <si>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</si>
  <si>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</si>
  <si>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</si>
  <si>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</si>
  <si>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</si>
  <si>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</si>
  <si>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</si>
  <si>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</si>
  <si>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</si>
  <si>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</si>
  <si>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</si>
  <si>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</si>
  <si>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</si>
  <si>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</si>
  <si>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</si>
  <si>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</si>
  <si>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</si>
  <si>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</si>
  <si>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</si>
  <si>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</si>
  <si>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</si>
  <si>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</si>
  <si>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</si>
  <si>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</si>
  <si>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</si>
  <si>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</si>
  <si>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</si>
  <si>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</si>
  <si>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</si>
  <si>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</si>
  <si>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</si>
  <si>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</si>
  <si>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</si>
  <si>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</si>
  <si>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</si>
  <si>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</si>
  <si>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</si>
  <si>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</si>
  <si>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</si>
  <si>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</si>
  <si>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</si>
  <si>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</si>
  <si>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</si>
  <si>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</si>
  <si>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</si>
  <si>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</si>
  <si>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</si>
  <si>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</si>
  <si>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</si>
  <si>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</si>
  <si>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</si>
  <si>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</si>
  <si>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</si>
  <si>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</si>
  <si>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</si>
  <si>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</si>
  <si>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</si>
  <si>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</si>
  <si>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</si>
  <si>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</si>
  <si>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</si>
  <si>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</si>
  <si>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</si>
  <si>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</si>
  <si>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</si>
  <si>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</si>
  <si>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</si>
  <si>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</si>
  <si>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</si>
  <si>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</si>
  <si>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</si>
  <si>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</si>
  <si>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</si>
  <si>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</si>
  <si>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</si>
  <si>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</si>
  <si>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</si>
  <si>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</si>
  <si>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</si>
  <si>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</si>
  <si>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</si>
  <si>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</si>
  <si>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</si>
  <si>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</si>
  <si>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</si>
  <si>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</si>
  <si>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</si>
  <si>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</si>
  <si>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</si>
  <si>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</si>
  <si>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</si>
  <si>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</si>
  <si>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</si>
  <si>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</si>
  <si>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</si>
  <si>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</si>
  <si>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</si>
  <si>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</si>
  <si>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</si>
  <si>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</si>
  <si>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</si>
  <si>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</si>
  <si>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</si>
  <si>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</si>
  <si>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</si>
  <si>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</si>
  <si>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</si>
  <si>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</si>
  <si>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</si>
  <si>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</si>
  <si>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</si>
  <si>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</si>
  <si>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</si>
  <si>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</si>
  <si>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</si>
  <si>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</si>
  <si>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</si>
  <si>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</si>
  <si>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</si>
  <si>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</si>
  <si>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</si>
  <si>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</si>
  <si>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</si>
  <si>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</si>
  <si>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</si>
  <si>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</si>
  <si>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</si>
  <si>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</si>
  <si>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</si>
  <si>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</si>
  <si>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</si>
  <si>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</si>
  <si>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</si>
  <si>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</si>
  <si>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</si>
  <si>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</si>
  <si>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</si>
  <si>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</si>
  <si>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</si>
  <si>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</si>
  <si>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</si>
  <si>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</si>
  <si>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</si>
  <si>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</si>
  <si>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</si>
  <si>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</si>
  <si>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</si>
  <si>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</si>
  <si>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</si>
  <si>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</si>
  <si>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</si>
  <si>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</si>
  <si>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</si>
  <si>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</si>
  <si>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</si>
  <si>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</si>
  <si>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</si>
  <si>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</si>
  <si>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</si>
  <si>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</si>
  <si>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</si>
  <si>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</si>
  <si>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</si>
  <si>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</si>
  <si>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</si>
  <si>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</si>
  <si>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</si>
  <si>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</si>
  <si>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</si>
  <si>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</si>
  <si>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</si>
  <si>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</si>
  <si>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</si>
  <si>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</si>
  <si>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</si>
  <si>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</si>
  <si>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</si>
  <si>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</si>
  <si>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</si>
  <si>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</si>
  <si>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</si>
  <si>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</si>
  <si>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</si>
  <si>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</si>
  <si>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</si>
  <si>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</si>
  <si>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</si>
  <si>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</si>
  <si>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</si>
  <si>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</si>
  <si>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</si>
  <si>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</si>
  <si>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</si>
  <si>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</si>
  <si>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</si>
  <si>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</si>
  <si>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</si>
  <si>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</si>
  <si>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</si>
  <si>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</si>
  <si>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</si>
  <si>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</si>
  <si>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</si>
  <si>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</si>
  <si>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</si>
  <si>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</si>
  <si>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</si>
  <si>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</si>
  <si>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</si>
  <si>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</si>
  <si>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</si>
  <si>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</si>
  <si>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</si>
  <si>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</si>
  <si>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</si>
  <si>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</si>
  <si>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</si>
  <si>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</si>
  <si>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</si>
  <si>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</si>
  <si>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</si>
  <si>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</si>
  <si>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</si>
  <si>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</si>
  <si>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</si>
  <si>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</si>
  <si>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</si>
  <si>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</si>
  <si>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</si>
  <si>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</si>
  <si>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</si>
  <si>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</si>
  <si>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</si>
  <si>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</si>
  <si>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</si>
  <si>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</si>
  <si>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</si>
  <si>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</si>
  <si>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</si>
  <si>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</si>
  <si>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</si>
  <si>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</si>
  <si>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</si>
  <si>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</si>
  <si>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</si>
  <si>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</si>
  <si>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</si>
  <si>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</si>
  <si>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</si>
  <si>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</si>
  <si>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</si>
  <si>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</si>
  <si>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</si>
  <si>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</si>
  <si>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</si>
  <si>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</si>
  <si>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</si>
  <si>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</si>
  <si>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</si>
  <si>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</si>
  <si>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</si>
  <si>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</si>
  <si>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</si>
  <si>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</si>
  <si>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</si>
  <si>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</si>
  <si>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</si>
  <si>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</si>
  <si>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</si>
  <si>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</si>
  <si>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</si>
  <si>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</si>
  <si>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</si>
  <si>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</si>
  <si>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</si>
  <si>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</si>
  <si>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</si>
  <si>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</si>
  <si>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</si>
  <si>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</si>
  <si>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</si>
  <si>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</si>
  <si>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</si>
  <si>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</si>
  <si>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</si>
  <si>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</si>
  <si>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</si>
  <si>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</si>
  <si>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</si>
  <si>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</si>
  <si>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</si>
  <si>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</si>
  <si>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</si>
  <si>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</si>
  <si>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</si>
  <si>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</si>
  <si>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</si>
  <si>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</si>
  <si>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</si>
  <si>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</si>
  <si>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</si>
  <si>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</si>
  <si>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</si>
  <si>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</si>
  <si>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</si>
  <si>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</si>
  <si>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</si>
  <si>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</si>
  <si>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</si>
  <si>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</si>
  <si>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</si>
  <si>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</si>
  <si>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</si>
  <si>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</si>
  <si>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</si>
  <si>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</si>
  <si>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</si>
  <si>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</si>
  <si>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</si>
  <si>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</si>
  <si>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</si>
  <si>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</si>
  <si>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</si>
  <si>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</si>
  <si>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</si>
  <si>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</si>
  <si>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</si>
  <si>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</si>
  <si>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</si>
  <si>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</si>
  <si>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</si>
  <si>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</si>
  <si>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</si>
  <si>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</si>
  <si>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</si>
  <si>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</si>
  <si>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</si>
  <si>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</si>
  <si>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</si>
  <si>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</si>
  <si>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</si>
  <si>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</si>
  <si>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</si>
  <si>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</si>
  <si>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</si>
  <si>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</si>
  <si>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</si>
  <si>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</si>
  <si>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</si>
  <si>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</si>
  <si>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</si>
  <si>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</si>
  <si>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</si>
  <si>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</si>
  <si>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</si>
  <si>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</si>
  <si>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</si>
  <si>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</si>
  <si>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</si>
  <si>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</si>
  <si>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</si>
  <si>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</si>
  <si>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</si>
  <si>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</si>
  <si>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</si>
  <si>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</si>
  <si>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</si>
  <si>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</si>
  <si>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</si>
  <si>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</si>
  <si>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</si>
  <si>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</si>
  <si>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</si>
  <si>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</si>
  <si>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</si>
  <si>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</si>
  <si>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</si>
  <si>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</si>
  <si>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</si>
  <si>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</si>
  <si>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</si>
  <si>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</si>
  <si>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</si>
  <si>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</si>
  <si>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</si>
  <si>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</si>
  <si>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</si>
  <si>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</si>
  <si>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</si>
  <si>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</si>
  <si>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</si>
  <si>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</si>
  <si>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</si>
  <si>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</si>
  <si>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</si>
  <si>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</si>
  <si>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</si>
  <si>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</si>
  <si>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</si>
  <si>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</si>
  <si>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</si>
  <si>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</si>
  <si>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</si>
  <si>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</si>
  <si>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</si>
  <si>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</si>
  <si>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</si>
  <si>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</si>
  <si>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</si>
  <si>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</si>
  <si>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</si>
  <si>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</si>
  <si>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</si>
  <si>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</si>
  <si>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</si>
  <si>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</si>
  <si>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</si>
  <si>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</si>
  <si>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</si>
  <si>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</si>
  <si>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</si>
  <si>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</si>
  <si>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</si>
  <si>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</si>
  <si>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</si>
  <si>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</si>
  <si>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</si>
  <si>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</si>
  <si>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</si>
  <si>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</si>
  <si>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</si>
  <si>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</si>
  <si>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</si>
  <si>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</si>
  <si>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</si>
  <si>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</si>
  <si>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</si>
  <si>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</si>
  <si>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</si>
  <si>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</si>
  <si>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</si>
  <si>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</si>
  <si>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</si>
  <si>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</si>
  <si>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</si>
  <si>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</si>
  <si>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</si>
  <si>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</si>
  <si>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</si>
  <si>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</si>
  <si>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</si>
  <si>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</si>
  <si>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</si>
  <si>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</si>
  <si>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</si>
  <si>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</si>
  <si>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</si>
  <si>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</si>
  <si>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</si>
  <si>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</si>
  <si>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</si>
  <si>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</si>
  <si>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</si>
  <si>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</si>
  <si>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</si>
  <si>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</si>
  <si>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</si>
  <si>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</si>
  <si>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</si>
  <si>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</si>
  <si>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</si>
  <si>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</si>
  <si>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</si>
  <si>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</si>
  <si>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</si>
  <si>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</si>
  <si>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</si>
  <si>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</si>
  <si>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</si>
  <si>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</si>
  <si>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</si>
  <si>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</si>
  <si>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</si>
  <si>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</si>
  <si>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</si>
  <si>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</si>
  <si>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</si>
  <si>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</si>
  <si>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</si>
  <si>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</si>
  <si>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</si>
  <si>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</si>
  <si>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</si>
  <si>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</si>
  <si>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</si>
  <si>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</si>
  <si>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</si>
  <si>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</si>
  <si>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</si>
  <si>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</si>
  <si>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</si>
  <si>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</si>
  <si>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</si>
  <si>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</si>
  <si>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</si>
  <si>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</si>
  <si>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</si>
  <si>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</si>
  <si>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</si>
  <si>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</si>
  <si>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</si>
  <si>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</si>
  <si>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</si>
  <si>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</si>
  <si>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</si>
  <si>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</si>
  <si>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</si>
  <si>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</si>
  <si>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</si>
  <si>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</si>
  <si>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</si>
  <si>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</si>
  <si>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</si>
  <si>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</si>
  <si>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</si>
  <si>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</si>
  <si>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</si>
  <si>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</si>
  <si>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</si>
  <si>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</si>
  <si>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</si>
  <si>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</si>
  <si>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</si>
  <si>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</si>
  <si>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</si>
  <si>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</si>
  <si>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</si>
  <si>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</si>
  <si>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</si>
  <si>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</si>
  <si>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</si>
  <si>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</si>
  <si>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</si>
  <si>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</si>
  <si>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</si>
  <si>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</si>
  <si>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</si>
  <si>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</si>
  <si>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</si>
  <si>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</si>
  <si>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</si>
  <si>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</si>
  <si>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</si>
  <si>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</si>
  <si>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</si>
  <si>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</si>
  <si>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</si>
  <si>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</si>
  <si>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</si>
  <si>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</si>
  <si>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</si>
  <si>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</si>
  <si>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</si>
  <si>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</si>
  <si>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</si>
  <si>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</si>
  <si>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</si>
  <si>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</si>
  <si>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</si>
  <si>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</si>
  <si>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</si>
  <si>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</si>
  <si>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</si>
  <si>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</si>
  <si>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</si>
  <si>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</si>
  <si>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</si>
  <si>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</si>
  <si>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</si>
  <si>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</si>
  <si>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</si>
  <si>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</si>
  <si>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</si>
  <si>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</si>
  <si>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</si>
  <si>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</si>
  <si>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</si>
  <si>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</si>
  <si>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</si>
  <si>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</si>
  <si>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</si>
  <si>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</si>
  <si>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</si>
  <si>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</si>
  <si>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</si>
  <si>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</si>
  <si>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</si>
  <si>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</si>
  <si>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</si>
  <si>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</si>
  <si>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</si>
  <si>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</si>
  <si>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</si>
  <si>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</si>
  <si>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</si>
  <si>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</si>
  <si>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</si>
  <si>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</si>
  <si>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</si>
  <si>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</si>
  <si>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</si>
  <si>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</si>
  <si>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</si>
  <si>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</si>
  <si>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</si>
  <si>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</si>
  <si>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</si>
  <si>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</si>
  <si>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</si>
  <si>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</si>
  <si>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</si>
  <si>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</si>
  <si>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</si>
  <si>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</si>
  <si>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</si>
  <si>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</si>
  <si>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</si>
  <si>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</si>
  <si>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</si>
  <si>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</si>
  <si>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</si>
  <si>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</si>
  <si>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</si>
  <si>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</si>
  <si>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</si>
  <si>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</si>
  <si>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</si>
  <si>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</si>
  <si>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</si>
  <si>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</si>
  <si>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</si>
  <si>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</si>
  <si>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</si>
  <si>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</si>
  <si>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</si>
  <si>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</si>
  <si>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</si>
  <si>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</si>
  <si>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</si>
  <si>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</si>
  <si>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</si>
  <si>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</si>
  <si>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</si>
  <si>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</si>
  <si>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</si>
  <si>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</si>
  <si>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</si>
  <si>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</si>
  <si>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</si>
  <si>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</si>
  <si>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</si>
  <si>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</si>
  <si>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</si>
  <si>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</si>
  <si>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</si>
  <si>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</si>
  <si>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</si>
  <si>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</si>
  <si>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</si>
  <si>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</si>
  <si>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</si>
  <si>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</si>
  <si>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</si>
  <si>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</si>
  <si>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</si>
  <si>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</si>
  <si>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</si>
  <si>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</si>
  <si>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</si>
  <si>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</si>
  <si>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</si>
  <si>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</si>
  <si>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</si>
  <si>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</si>
  <si>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</si>
  <si>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</si>
  <si>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</si>
  <si>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</si>
  <si>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</si>
  <si>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</si>
  <si>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</si>
  <si>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</si>
  <si>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</si>
  <si>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</si>
  <si>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</si>
  <si>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</si>
  <si>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</si>
  <si>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</si>
  <si>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</si>
  <si>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</si>
  <si>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</si>
  <si>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</si>
  <si>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</si>
  <si>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</si>
  <si>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</si>
  <si>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</si>
  <si>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</si>
  <si>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</si>
  <si>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</si>
  <si>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</si>
  <si>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</si>
  <si>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</si>
  <si>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</si>
  <si>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</si>
  <si>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</si>
  <si>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</si>
  <si>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</si>
  <si>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</si>
  <si>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</si>
  <si>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</si>
  <si>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</si>
  <si>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</si>
  <si>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</si>
  <si>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</si>
  <si>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</si>
  <si>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</si>
  <si>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</si>
  <si>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</si>
  <si>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</si>
  <si>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</si>
  <si>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</si>
  <si>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</si>
  <si>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</si>
  <si>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</si>
  <si>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</si>
  <si>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</si>
  <si>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</si>
  <si>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</si>
  <si>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</si>
  <si>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</si>
  <si>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</si>
  <si>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</si>
  <si>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</si>
  <si>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</si>
  <si>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</si>
  <si>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</si>
  <si>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</si>
  <si>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</si>
  <si>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</si>
  <si>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</si>
  <si>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</si>
  <si>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</si>
  <si>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</si>
  <si>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</si>
  <si>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</si>
  <si>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</si>
  <si>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</si>
  <si>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</si>
  <si>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</si>
  <si>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</si>
  <si>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</si>
  <si>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</si>
  <si>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</si>
  <si>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</si>
  <si>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</si>
  <si>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</si>
  <si>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</si>
  <si>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</si>
  <si>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</si>
  <si>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</si>
  <si>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</si>
  <si>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</si>
  <si>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</si>
  <si>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</si>
  <si>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</si>
  <si>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</si>
  <si>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</si>
  <si>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</si>
  <si>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</si>
  <si>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</si>
  <si>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</si>
  <si>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</si>
  <si>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</si>
  <si>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</si>
  <si>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</si>
  <si>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</si>
  <si>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</si>
  <si>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</si>
  <si>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</si>
  <si>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</si>
  <si>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</si>
  <si>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</si>
  <si>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</si>
  <si>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</si>
  <si>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</si>
  <si>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</si>
  <si>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</si>
  <si>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</si>
  <si>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</si>
  <si>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</si>
  <si>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</si>
  <si>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</si>
  <si>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</si>
  <si>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</si>
  <si>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</si>
  <si>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</si>
  <si>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</si>
  <si>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</si>
  <si>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</si>
  <si>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</si>
  <si>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</si>
  <si>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</si>
  <si>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</si>
  <si>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</si>
  <si>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</si>
  <si>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</si>
  <si>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</si>
  <si>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</si>
  <si>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</si>
  <si>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</si>
  <si>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</si>
  <si>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</si>
  <si>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</si>
  <si>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</si>
  <si>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</si>
  <si>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</si>
  <si>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</si>
  <si>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</si>
  <si>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</si>
  <si>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</si>
  <si>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</si>
  <si>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</si>
  <si>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</si>
  <si>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</si>
  <si>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</si>
  <si>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</si>
  <si>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</si>
  <si>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</si>
  <si>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</si>
  <si>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</si>
  <si>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</si>
  <si>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</si>
  <si>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</si>
  <si>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</si>
  <si>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</si>
  <si>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</si>
  <si>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</si>
  <si>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</si>
  <si>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</si>
  <si>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</si>
  <si>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</si>
  <si>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</si>
  <si>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</si>
  <si>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</si>
  <si>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</si>
  <si>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</si>
  <si>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</si>
  <si>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</si>
  <si>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</si>
  <si>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</si>
  <si>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</si>
  <si>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</si>
  <si>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</si>
  <si>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</si>
  <si>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</si>
  <si>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</si>
  <si>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</si>
  <si>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</si>
  <si>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</si>
  <si>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</si>
  <si>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</si>
  <si>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</si>
  <si>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</si>
  <si>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</si>
  <si>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</si>
  <si>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</si>
  <si>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</si>
  <si>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</si>
  <si>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</si>
  <si>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</si>
  <si>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</si>
  <si>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</si>
  <si>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</si>
  <si>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</si>
  <si>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</si>
  <si>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</si>
  <si>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</si>
  <si>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</si>
  <si>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</si>
  <si>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</si>
  <si>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</si>
  <si>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</si>
  <si>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</si>
  <si>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</si>
  <si>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</si>
  <si>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</si>
  <si>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</si>
  <si>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</si>
  <si>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</si>
  <si>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</si>
  <si>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</si>
  <si>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</si>
  <si>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</si>
  <si>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</si>
  <si>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</si>
  <si>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</si>
  <si>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</si>
  <si>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</si>
  <si>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</si>
  <si>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</si>
  <si>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</si>
  <si>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</si>
  <si>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</si>
  <si>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</si>
  <si>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</si>
  <si>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</si>
  <si>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</si>
  <si>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</si>
  <si>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</si>
  <si>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</si>
  <si>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</si>
  <si>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</si>
  <si>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</si>
  <si>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</si>
  <si>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</si>
  <si>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</si>
  <si>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</si>
  <si>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</si>
  <si>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</si>
  <si>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</si>
  <si>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</si>
  <si>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</si>
  <si>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</si>
  <si>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</si>
  <si>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</si>
  <si>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</si>
  <si>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</si>
  <si>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</si>
  <si>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</si>
  <si>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</si>
  <si>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</si>
  <si>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</si>
  <si>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</si>
  <si>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</si>
  <si>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</si>
  <si>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</si>
  <si>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</si>
  <si>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</si>
  <si>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</si>
  <si>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</si>
  <si>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</si>
  <si>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</si>
  <si>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</si>
  <si>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</si>
  <si>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</si>
  <si>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</si>
  <si>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</si>
  <si>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</si>
  <si>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</si>
  <si>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</si>
  <si>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</si>
  <si>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</si>
  <si>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</si>
  <si>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</si>
  <si>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</si>
  <si>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</si>
  <si>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</si>
  <si>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</si>
  <si>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</si>
  <si>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</si>
  <si>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</si>
  <si>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</si>
  <si>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</si>
  <si>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</si>
  <si>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</si>
  <si>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</si>
  <si>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</si>
  <si>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</si>
  <si>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</si>
  <si>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</si>
  <si>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</si>
  <si>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</si>
  <si>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</si>
  <si>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</si>
  <si>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</si>
  <si>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</si>
  <si>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</si>
  <si>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</si>
  <si>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</si>
  <si>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</si>
  <si>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</si>
  <si>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</si>
  <si>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</si>
  <si>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</si>
  <si>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</si>
  <si>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</si>
  <si>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</si>
  <si>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</si>
  <si>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</si>
  <si>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</si>
  <si>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</si>
  <si>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</si>
  <si>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</si>
  <si>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</si>
  <si>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</si>
  <si>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</si>
  <si>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</si>
  <si>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</si>
  <si>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</si>
  <si>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</si>
  <si>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</si>
  <si>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</si>
  <si>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</si>
  <si>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</si>
  <si>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</si>
  <si>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</si>
  <si>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</si>
  <si>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</si>
  <si>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</si>
  <si>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</si>
  <si>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</si>
  <si>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</si>
  <si>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</si>
  <si>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</si>
  <si>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</si>
  <si>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</si>
  <si>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</si>
  <si>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</si>
  <si>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</si>
  <si>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</si>
  <si>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</si>
  <si>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</si>
  <si>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</si>
  <si>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</si>
  <si>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</si>
  <si>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</si>
  <si>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</si>
  <si>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</si>
  <si>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</si>
  <si>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</si>
  <si>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</si>
  <si>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</si>
  <si>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</si>
  <si>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</si>
  <si>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</si>
  <si>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</si>
  <si>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</si>
  <si>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</si>
  <si>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</si>
  <si>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</si>
  <si>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</si>
  <si>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</si>
  <si>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</si>
  <si>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</si>
  <si>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</si>
  <si>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</si>
  <si>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</si>
  <si>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</si>
  <si>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</si>
  <si>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</si>
  <si>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</si>
  <si>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</si>
  <si>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</si>
  <si>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</si>
  <si>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</si>
  <si>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</si>
  <si>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</si>
  <si>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</si>
  <si>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</si>
  <si>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</si>
  <si>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</si>
  <si>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</si>
  <si>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</si>
  <si>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</si>
  <si>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</si>
  <si>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</si>
  <si>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</si>
  <si>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</si>
  <si>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</si>
  <si>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</si>
  <si>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</si>
  <si>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</si>
  <si>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</si>
  <si>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</si>
  <si>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</si>
  <si>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</si>
  <si>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</si>
  <si>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</si>
  <si>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</si>
  <si>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</si>
  <si>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</si>
  <si>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</si>
  <si>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</si>
  <si>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</si>
  <si>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</si>
  <si>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</si>
  <si>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</si>
  <si>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</si>
  <si>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</si>
  <si>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</si>
  <si>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</si>
  <si>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</si>
  <si>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</si>
  <si>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</si>
  <si>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</si>
  <si>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</si>
  <si>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</si>
  <si>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</si>
  <si>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</si>
  <si>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</si>
  <si>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</si>
  <si>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</si>
  <si>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</si>
  <si>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</si>
  <si>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</si>
  <si>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</si>
  <si>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</si>
  <si>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</si>
  <si>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</si>
  <si>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</si>
  <si>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</si>
  <si>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</si>
  <si>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</si>
  <si>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</si>
  <si>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</si>
  <si>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</si>
  <si>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</si>
  <si>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</si>
  <si>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</si>
  <si>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</si>
  <si>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</si>
  <si>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</si>
  <si>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</si>
  <si>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</si>
  <si>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</si>
  <si>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</si>
  <si>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</si>
  <si>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</si>
  <si>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</si>
  <si>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</si>
  <si>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</si>
  <si>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</si>
  <si>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</si>
  <si>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</si>
  <si>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</si>
  <si>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</si>
  <si>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</si>
  <si>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</si>
  <si>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</si>
  <si>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</si>
  <si>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</si>
  <si>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</si>
  <si>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</si>
  <si>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</si>
  <si>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</si>
  <si>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</si>
  <si>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</si>
  <si>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</si>
  <si>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</si>
  <si>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</si>
  <si>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</si>
  <si>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</si>
  <si>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</si>
  <si>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</si>
  <si>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</si>
  <si>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</si>
  <si>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</si>
  <si>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</si>
  <si>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</si>
  <si>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</si>
  <si>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</si>
  <si>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</si>
  <si>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</si>
  <si>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</si>
  <si>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</si>
  <si>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</si>
  <si>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</si>
  <si>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</si>
  <si>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</si>
  <si>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</si>
  <si>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</si>
  <si>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</si>
  <si>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</si>
  <si>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</si>
  <si>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</si>
  <si>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</si>
  <si>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</si>
  <si>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</si>
  <si>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</si>
  <si>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</si>
  <si>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</si>
  <si>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</si>
  <si>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</si>
  <si>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</si>
  <si>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</si>
  <si>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</si>
  <si>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</si>
  <si>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</si>
  <si>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</si>
  <si>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</si>
  <si>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</si>
  <si>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</si>
  <si>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</si>
  <si>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</si>
  <si>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</si>
  <si>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</si>
  <si>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</si>
  <si>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</si>
  <si>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</si>
  <si>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</si>
  <si>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</si>
  <si>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</si>
  <si>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</si>
  <si>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</si>
  <si>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</si>
  <si>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</si>
  <si>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</si>
  <si>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</si>
  <si>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</si>
  <si>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</si>
  <si>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</si>
  <si>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</si>
  <si>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</si>
  <si>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</si>
  <si>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</si>
  <si>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</si>
  <si>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</si>
  <si>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</si>
  <si>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</si>
  <si>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</si>
  <si>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</si>
  <si>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</si>
  <si>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</si>
  <si>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</si>
  <si>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</si>
  <si>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</si>
  <si>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</si>
  <si>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</si>
  <si>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</si>
  <si>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</si>
  <si>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</si>
  <si>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</si>
  <si>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</si>
  <si>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</si>
  <si>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</si>
  <si>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</si>
  <si>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</si>
  <si>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</si>
  <si>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</si>
  <si>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</si>
  <si>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</si>
  <si>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</si>
  <si>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</si>
  <si>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</si>
  <si>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</si>
  <si>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</si>
  <si>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</si>
  <si>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</si>
  <si>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</si>
  <si>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</si>
  <si>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</si>
  <si>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</si>
  <si>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</si>
  <si>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</si>
  <si>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</si>
  <si>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</si>
  <si>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</si>
  <si>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</si>
  <si>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</si>
  <si>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</si>
  <si>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</si>
  <si>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</si>
  <si>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</si>
  <si>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</si>
  <si>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</si>
  <si>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</si>
  <si>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</si>
  <si>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</si>
  <si>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</si>
  <si>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</si>
  <si>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</si>
  <si>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</si>
  <si>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</si>
  <si>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</si>
  <si>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</si>
  <si>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</si>
  <si>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</si>
  <si>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</si>
  <si>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</si>
  <si>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</si>
  <si>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</si>
  <si>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</si>
  <si>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</si>
  <si>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</si>
  <si>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</si>
  <si>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</si>
  <si>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</si>
  <si>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</si>
  <si>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</si>
  <si>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</si>
  <si>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</si>
  <si>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</si>
  <si>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</si>
  <si>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</si>
  <si>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</si>
  <si>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</si>
  <si>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</si>
  <si>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</si>
  <si>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</si>
  <si>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</si>
  <si>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</si>
  <si>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</si>
  <si>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</si>
  <si>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</si>
  <si>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</si>
  <si>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</si>
  <si>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</si>
  <si>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</si>
  <si>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</si>
  <si>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</si>
  <si>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</si>
  <si>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</si>
  <si>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</si>
  <si>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</si>
  <si>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</si>
  <si>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</si>
  <si>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</si>
  <si>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</si>
  <si>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</si>
  <si>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</si>
  <si>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</si>
  <si>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</si>
  <si>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</si>
  <si>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</si>
  <si>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</si>
  <si>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</si>
  <si>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</si>
  <si>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</si>
  <si>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</si>
  <si>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</si>
  <si>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</si>
  <si>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</si>
  <si>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</si>
  <si>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</si>
  <si>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</si>
  <si>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</si>
  <si>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</si>
  <si>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</si>
  <si>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</si>
  <si>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</si>
  <si>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</si>
  <si>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</si>
  <si>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</si>
  <si>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</si>
  <si>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</si>
  <si>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</si>
  <si>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</si>
  <si>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</si>
  <si>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</si>
  <si>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</si>
  <si>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</si>
  <si>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</si>
  <si>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</si>
  <si>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</si>
  <si>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</si>
  <si>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</si>
  <si>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</si>
  <si>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</si>
  <si>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</si>
  <si>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</si>
  <si>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</si>
  <si>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</si>
  <si>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</si>
  <si>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</si>
  <si>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</si>
  <si>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</si>
  <si>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</si>
  <si>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</si>
  <si>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</si>
  <si>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</si>
  <si>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</si>
  <si>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</si>
  <si>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</si>
  <si>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</si>
  <si>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</si>
  <si>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</si>
  <si>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</si>
  <si>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</si>
  <si>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</si>
  <si>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</si>
  <si>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</si>
  <si>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</si>
  <si>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</si>
  <si>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</si>
  <si>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</si>
  <si>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</si>
  <si>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</si>
  <si>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</si>
  <si>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</si>
  <si>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</si>
  <si>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</si>
  <si>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</si>
  <si>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</si>
  <si>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</si>
  <si>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</si>
  <si>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</si>
  <si>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</si>
  <si>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</si>
  <si>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</si>
  <si>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</si>
  <si>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</si>
  <si>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</si>
  <si>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</si>
  <si>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</si>
  <si>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</si>
  <si>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</si>
  <si>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</si>
  <si>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</si>
  <si>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</si>
  <si>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</si>
  <si>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</si>
  <si>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</si>
  <si>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</si>
  <si>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</si>
  <si>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</si>
  <si>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</si>
  <si>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</si>
  <si>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</si>
  <si>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</si>
  <si>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</si>
  <si>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</si>
  <si>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</si>
  <si>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</si>
  <si>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</si>
  <si>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</si>
  <si>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</si>
  <si>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</si>
  <si>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</si>
  <si>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</si>
  <si>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</si>
  <si>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</si>
  <si>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</si>
  <si>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</si>
  <si>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</si>
  <si>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</si>
  <si>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</si>
  <si>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</si>
  <si>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</si>
  <si>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</si>
  <si>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</si>
  <si>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</si>
  <si>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</si>
  <si>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</si>
  <si>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</si>
  <si>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</si>
  <si>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</si>
  <si>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</si>
  <si>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</si>
  <si>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</si>
  <si>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</si>
  <si>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</si>
  <si>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</si>
  <si>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</si>
  <si>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</si>
  <si>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</si>
  <si>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</si>
  <si>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</si>
  <si>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</si>
  <si>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</si>
  <si>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</si>
  <si>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</si>
  <si>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</si>
  <si>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</si>
  <si>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</si>
  <si>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</si>
  <si>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</si>
  <si>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</si>
  <si>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</si>
  <si>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</si>
  <si>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</si>
  <si>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</si>
  <si>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</si>
  <si>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</si>
  <si>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</si>
  <si>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</si>
  <si>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</si>
  <si>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</si>
  <si>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</si>
  <si>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</si>
  <si>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</si>
  <si>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</si>
  <si>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</si>
  <si>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</si>
  <si>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</si>
  <si>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</si>
  <si>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</si>
  <si>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</si>
  <si>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</si>
  <si>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</si>
  <si>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</si>
  <si>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</si>
  <si>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</si>
  <si>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</si>
  <si>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</si>
  <si>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</si>
  <si>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</si>
  <si>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</si>
  <si>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</si>
  <si>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</si>
  <si>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</si>
  <si>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</si>
  <si>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</si>
  <si>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</si>
  <si>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</si>
  <si>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</si>
  <si>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</si>
  <si>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</si>
  <si>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</si>
  <si>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</si>
  <si>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</si>
  <si>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</si>
  <si>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</si>
  <si>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</si>
  <si>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</si>
  <si>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</si>
  <si>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</si>
  <si>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</si>
  <si>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</si>
  <si>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</si>
  <si>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</si>
  <si>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</si>
  <si>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</si>
  <si>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</si>
  <si>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</si>
  <si>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</si>
  <si>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</si>
  <si>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</si>
  <si>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</si>
  <si>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</si>
  <si>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</si>
  <si>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</si>
  <si>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</si>
  <si>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</si>
  <si>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</si>
  <si>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</si>
  <si>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</si>
  <si>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</si>
  <si>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</si>
  <si>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</si>
  <si>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</si>
  <si>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</si>
  <si>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</si>
  <si>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</si>
  <si>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</si>
  <si>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</si>
  <si>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</si>
  <si>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</si>
  <si>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</si>
  <si>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</si>
  <si>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</si>
  <si>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</si>
  <si>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</si>
  <si>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</si>
  <si>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</si>
  <si>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</si>
  <si>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</si>
  <si>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</si>
  <si>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</si>
  <si>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</si>
  <si>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</si>
  <si>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</si>
  <si>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</si>
  <si>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</si>
  <si>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</si>
  <si>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</si>
  <si>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</si>
  <si>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</si>
  <si>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</si>
  <si>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</si>
  <si>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</si>
  <si>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</si>
  <si>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</si>
  <si>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</si>
  <si>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</si>
  <si>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</si>
  <si>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</si>
  <si>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</si>
  <si>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</si>
  <si>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</si>
  <si>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</si>
  <si>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</si>
  <si>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</si>
  <si>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</si>
  <si>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</si>
  <si>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</si>
  <si>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</si>
  <si>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</si>
  <si>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</si>
  <si>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</si>
  <si>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</si>
  <si>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</si>
  <si>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</si>
  <si>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</si>
  <si>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</si>
  <si>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</si>
  <si>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</si>
  <si>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</si>
  <si>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</si>
  <si>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</si>
  <si>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</si>
  <si>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</si>
  <si>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</si>
  <si>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</si>
  <si>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</si>
  <si>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</si>
  <si>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</si>
  <si>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</si>
  <si>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</si>
  <si>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</si>
  <si>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</si>
  <si>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</si>
  <si>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</si>
  <si>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</si>
  <si>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</si>
  <si>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</si>
  <si>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</si>
  <si>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</si>
  <si>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</si>
  <si>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</si>
  <si>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</si>
  <si>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</si>
  <si>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</si>
  <si>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</si>
  <si>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</si>
  <si>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</si>
  <si>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</si>
  <si>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</si>
  <si>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</si>
  <si>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</si>
  <si>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</si>
  <si>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</si>
  <si>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</si>
  <si>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</si>
  <si>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</si>
  <si>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</si>
  <si>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</si>
  <si>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</si>
  <si>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</si>
  <si>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</si>
  <si>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</si>
  <si>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</si>
  <si>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</si>
  <si>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</si>
  <si>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</si>
  <si>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</si>
  <si>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</si>
  <si>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</si>
  <si>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</si>
  <si>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</si>
  <si>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</si>
  <si>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</si>
  <si>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</si>
  <si>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</si>
  <si>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</si>
  <si>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</si>
  <si>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</si>
  <si>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</si>
  <si>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</si>
  <si>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</si>
  <si>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</si>
  <si>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</si>
  <si>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</si>
  <si>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</si>
  <si>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</si>
  <si>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</si>
  <si>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</si>
  <si>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</si>
  <si>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</si>
  <si>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</si>
  <si>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</si>
  <si>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</si>
  <si>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</si>
  <si>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</si>
  <si>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</si>
  <si>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</si>
  <si>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</si>
  <si>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</si>
  <si>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</si>
  <si>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</si>
  <si>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</si>
  <si>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</si>
  <si>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</si>
  <si>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</si>
  <si>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</si>
  <si>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</si>
  <si>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</si>
  <si>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</si>
  <si>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</si>
  <si>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</si>
  <si>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</si>
  <si>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</si>
  <si>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</si>
  <si>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</si>
  <si>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</si>
  <si>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</si>
  <si>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</si>
  <si>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</si>
  <si>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</si>
  <si>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</si>
  <si>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</si>
  <si>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</si>
  <si>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</si>
  <si>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</si>
  <si>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</si>
  <si>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</si>
  <si>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</si>
  <si>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</si>
  <si>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</si>
  <si>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</si>
  <si>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</si>
  <si>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</si>
  <si>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</si>
  <si>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</si>
  <si>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</si>
  <si>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</si>
  <si>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</si>
  <si>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</si>
  <si>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</si>
  <si>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</si>
  <si>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</si>
  <si>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</si>
  <si>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</si>
  <si>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</si>
  <si>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</si>
  <si>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</si>
  <si>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</si>
  <si>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</si>
  <si>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</si>
  <si>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</si>
  <si>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</si>
  <si>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</si>
  <si>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</si>
  <si>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</si>
  <si>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</si>
  <si>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</si>
  <si>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</si>
  <si>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</si>
  <si>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</si>
  <si>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</si>
  <si>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</si>
  <si>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</si>
  <si>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</si>
  <si>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</si>
  <si>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</si>
  <si>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</si>
  <si>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</si>
  <si>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</si>
  <si>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</si>
  <si>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</si>
  <si>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</si>
  <si>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</si>
  <si>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</si>
  <si>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</si>
  <si>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</si>
  <si>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</si>
  <si>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</si>
  <si>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</si>
  <si>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</si>
  <si>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</si>
  <si>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</si>
  <si>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</si>
  <si>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</si>
  <si>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</si>
  <si>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</si>
  <si>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</si>
  <si>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</si>
  <si>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</si>
  <si>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</si>
  <si>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</si>
  <si>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</si>
  <si>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</si>
  <si>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</si>
  <si>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</si>
  <si>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</si>
  <si>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</si>
  <si>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</si>
  <si>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</si>
  <si>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</si>
  <si>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</si>
  <si>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</si>
  <si>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</si>
  <si>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</si>
  <si>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</si>
  <si>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</si>
  <si>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</si>
  <si>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</si>
  <si>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</si>
  <si>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</si>
  <si>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</si>
  <si>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</si>
  <si>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</si>
  <si>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</si>
  <si>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</si>
  <si>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</si>
  <si>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</si>
  <si>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</si>
  <si>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</si>
  <si>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</si>
  <si>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</si>
  <si>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</si>
  <si>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</si>
  <si>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</si>
  <si>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</si>
  <si>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</si>
  <si>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</si>
  <si>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</si>
  <si>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</si>
  <si>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</si>
  <si>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</si>
  <si>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</si>
  <si>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</si>
  <si>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</si>
  <si>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</si>
  <si>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</si>
  <si>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</si>
  <si>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</si>
  <si>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</si>
  <si>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</si>
  <si>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</si>
  <si>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</si>
  <si>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</si>
  <si>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</si>
  <si>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</si>
  <si>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</si>
  <si>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</si>
  <si>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</si>
  <si>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</si>
  <si>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</si>
  <si>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</si>
  <si>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</si>
  <si>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</si>
  <si>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</si>
  <si>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</si>
  <si>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</si>
  <si>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</si>
  <si>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</si>
  <si>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</si>
  <si>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</si>
  <si>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</si>
  <si>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</si>
  <si>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</si>
  <si>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</si>
  <si>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</si>
  <si>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</si>
  <si>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</si>
  <si>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</si>
  <si>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</si>
  <si>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</si>
  <si>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</si>
  <si>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</si>
  <si>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</si>
  <si>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</si>
  <si>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</si>
  <si>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</si>
  <si>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</si>
  <si>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</si>
  <si>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</si>
  <si>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</si>
  <si>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</si>
  <si>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</si>
  <si>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</si>
  <si>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</si>
  <si>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</si>
  <si>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</si>
  <si>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</si>
  <si>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</si>
  <si>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</si>
  <si>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</si>
  <si>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</si>
  <si>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</si>
  <si>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</si>
  <si>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</si>
  <si>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</si>
  <si>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</si>
  <si>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</si>
  <si>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</si>
  <si>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</si>
  <si>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</si>
  <si>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</si>
  <si>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</si>
  <si>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</si>
  <si>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</si>
  <si>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</si>
  <si>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</si>
  <si>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</si>
  <si>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</si>
  <si>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</si>
  <si>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</si>
  <si>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</si>
  <si>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</si>
  <si>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</si>
  <si>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</si>
  <si>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</si>
  <si>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</si>
  <si>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</si>
  <si>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</si>
  <si>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</si>
  <si>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</si>
  <si>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</si>
  <si>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</si>
  <si>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</si>
  <si>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</si>
  <si>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</si>
  <si>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</si>
  <si>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</si>
  <si>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</si>
  <si>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</si>
  <si>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</si>
  <si>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</si>
  <si>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</si>
  <si>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</si>
  <si>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</si>
  <si>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</si>
  <si>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</si>
  <si>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</si>
  <si>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</si>
  <si>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</si>
  <si>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</si>
  <si>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</si>
  <si>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</si>
  <si>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</si>
  <si>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</si>
  <si>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</si>
  <si>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</si>
  <si>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</si>
  <si>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</si>
  <si>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</si>
  <si>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</si>
  <si>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</si>
  <si>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</si>
  <si>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</si>
  <si>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</si>
  <si>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</si>
  <si>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</si>
  <si>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</si>
  <si>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</si>
  <si>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</si>
  <si>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</si>
  <si>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</si>
  <si>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</si>
  <si>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</si>
  <si>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</si>
  <si>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</si>
  <si>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</si>
  <si>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</si>
  <si>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</si>
  <si>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</si>
  <si>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</si>
  <si>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</si>
  <si>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</si>
  <si>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</si>
  <si>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</si>
  <si>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</si>
  <si>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</si>
  <si>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</si>
  <si>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</si>
  <si>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</si>
  <si>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</si>
  <si>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</si>
  <si>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</si>
  <si>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</si>
  <si>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</si>
  <si>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</si>
  <si>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</si>
  <si>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</si>
  <si>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</si>
  <si>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</si>
  <si>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</si>
  <si>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</si>
  <si>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</si>
  <si>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</si>
  <si>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</si>
  <si>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</si>
  <si>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</si>
  <si>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</si>
  <si>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</si>
  <si>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</si>
  <si>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</si>
  <si>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</si>
  <si>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</si>
  <si>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</si>
  <si>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</si>
  <si>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</si>
  <si>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</si>
  <si>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</si>
  <si>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</si>
  <si>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</si>
  <si>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</si>
  <si>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</si>
  <si>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</si>
  <si>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</si>
  <si>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</si>
  <si>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</si>
  <si>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</si>
  <si>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</si>
  <si>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</si>
  <si>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</si>
  <si>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</si>
  <si>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</si>
  <si>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</si>
  <si>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</si>
  <si>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</si>
  <si>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</si>
  <si>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</si>
  <si>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</si>
  <si>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</si>
  <si>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</si>
  <si>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</si>
  <si>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</si>
  <si>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</si>
  <si>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</si>
  <si>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</si>
  <si>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</si>
  <si>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</si>
  <si>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</si>
  <si>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</si>
  <si>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</si>
  <si>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</si>
  <si>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</si>
  <si>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</si>
  <si>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</si>
  <si>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</si>
  <si>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</si>
  <si>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</si>
  <si>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</si>
  <si>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</si>
  <si>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</si>
  <si>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</si>
  <si>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</si>
  <si>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</si>
  <si>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</si>
  <si>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</si>
  <si>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</si>
  <si>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</si>
  <si>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</si>
  <si>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</si>
  <si>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</si>
  <si>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</si>
  <si>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</si>
  <si>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</si>
  <si>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</si>
  <si>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</si>
  <si>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</si>
  <si>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</si>
  <si>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</si>
  <si>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</si>
  <si>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</si>
  <si>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</si>
  <si>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</si>
  <si>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</si>
  <si>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</si>
  <si>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</si>
  <si>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</si>
  <si>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</si>
  <si>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</si>
  <si>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</si>
  <si>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</si>
  <si>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</si>
  <si>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</si>
  <si>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</si>
  <si>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</si>
  <si>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</si>
  <si>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</si>
  <si>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</si>
  <si>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</si>
  <si>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</si>
  <si>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</si>
  <si>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</si>
  <si>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</si>
  <si>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</si>
  <si>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</si>
  <si>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</si>
  <si>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</si>
  <si>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</si>
  <si>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</si>
  <si>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</si>
  <si>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</si>
  <si>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</si>
  <si>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</si>
  <si>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</si>
  <si>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</si>
  <si>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</si>
  <si>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</si>
  <si>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</si>
  <si>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</si>
  <si>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</si>
  <si>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</si>
  <si>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</si>
  <si>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</si>
  <si>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</si>
  <si>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</si>
  <si>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</si>
  <si>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</si>
  <si>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</si>
  <si>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</si>
  <si>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</si>
  <si>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</si>
  <si>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</si>
  <si>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</si>
  <si>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</si>
  <si>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</si>
  <si>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</si>
  <si>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</si>
  <si>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</si>
  <si>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</si>
  <si>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</si>
  <si>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</si>
  <si>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</si>
  <si>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</si>
  <si>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</si>
  <si>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</si>
  <si>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</si>
  <si>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</si>
  <si>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</si>
  <si>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</si>
  <si>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</si>
  <si>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</si>
  <si>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</si>
  <si>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</si>
  <si>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</si>
  <si>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</si>
  <si>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</si>
  <si>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</si>
  <si>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</si>
  <si>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</si>
  <si>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</si>
  <si>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</si>
  <si>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</si>
  <si>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</si>
  <si>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</si>
  <si>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</si>
  <si>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</si>
  <si>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</si>
  <si>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</si>
  <si>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</si>
  <si>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</si>
  <si>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</si>
  <si>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</si>
  <si>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</si>
  <si>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</si>
  <si>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</si>
  <si>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</si>
  <si>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</si>
  <si>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</si>
  <si>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</si>
  <si>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</si>
  <si>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</si>
  <si>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</si>
  <si>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</si>
  <si>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</si>
  <si>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</si>
  <si>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</si>
  <si>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</si>
  <si>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</si>
  <si>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</si>
  <si>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</si>
  <si>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</si>
  <si>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</si>
  <si>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</si>
  <si>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</si>
  <si>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</si>
  <si>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</si>
  <si>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</si>
  <si>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</si>
  <si>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</si>
  <si>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</si>
  <si>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</si>
  <si>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</si>
  <si>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</si>
  <si>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</si>
  <si>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</si>
  <si>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</si>
  <si>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</si>
  <si>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</si>
  <si>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</si>
  <si>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</si>
  <si>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</si>
  <si>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</si>
  <si>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</si>
  <si>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</si>
  <si>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</si>
  <si>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</si>
  <si>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</si>
  <si>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</si>
  <si>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</si>
  <si>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</si>
  <si>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</si>
  <si>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</si>
  <si>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</si>
  <si>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</si>
  <si>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</si>
  <si>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</si>
  <si>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</si>
  <si>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</si>
  <si>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</si>
  <si>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</si>
  <si>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</si>
  <si>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</si>
  <si>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</si>
  <si>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</si>
  <si>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</si>
  <si>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</si>
  <si>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</si>
  <si>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</si>
  <si>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</si>
  <si>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</si>
  <si>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</si>
  <si>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</si>
  <si>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</si>
  <si>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</si>
  <si>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</si>
  <si>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</si>
  <si>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</si>
  <si>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</si>
  <si>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</si>
  <si>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</si>
  <si>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</si>
  <si>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</si>
  <si>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</si>
  <si>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</si>
  <si>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</si>
  <si>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</si>
  <si>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</si>
  <si>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</si>
  <si>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</si>
  <si>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</si>
  <si>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</si>
  <si>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</si>
  <si>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</si>
  <si>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</si>
  <si>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</si>
  <si>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</si>
  <si>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</si>
  <si>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</si>
  <si>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</si>
  <si>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</si>
  <si>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</si>
  <si>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</si>
  <si>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</si>
  <si>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</si>
  <si>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</si>
  <si>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</si>
  <si>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</si>
  <si>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</si>
  <si>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</si>
  <si>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</si>
  <si>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</si>
  <si>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</si>
  <si>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</si>
  <si>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</si>
  <si>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</si>
  <si>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</si>
  <si>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</si>
  <si>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</si>
  <si>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</si>
  <si>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</si>
  <si>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</si>
  <si>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</si>
  <si>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</si>
  <si>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</si>
  <si>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</si>
  <si>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</si>
  <si>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</si>
  <si>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</si>
  <si>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</si>
  <si>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</si>
  <si>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</si>
  <si>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</si>
  <si>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</si>
  <si>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</si>
  <si>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</si>
  <si>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</si>
  <si>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</si>
  <si>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</si>
  <si>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</si>
  <si>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</si>
  <si>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</si>
  <si>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</si>
  <si>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</si>
  <si>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</si>
  <si>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</si>
  <si>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</si>
  <si>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</si>
  <si>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</si>
  <si>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</si>
  <si>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</si>
  <si>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</si>
  <si>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</si>
  <si>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</si>
  <si>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</si>
  <si>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</si>
  <si>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</si>
  <si>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</si>
  <si>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</si>
  <si>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</si>
  <si>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</si>
  <si>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</si>
  <si>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</si>
  <si>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</si>
  <si>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</si>
  <si>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</si>
  <si>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</si>
  <si>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</si>
  <si>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</si>
  <si>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</si>
  <si>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</si>
  <si>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</si>
  <si>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</si>
  <si>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</si>
  <si>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</si>
  <si>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</si>
  <si>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</si>
  <si>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</si>
  <si>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</si>
  <si>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</si>
  <si>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</si>
  <si>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</si>
  <si>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</si>
  <si>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</si>
  <si>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</si>
  <si>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</si>
  <si>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</si>
  <si>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</si>
  <si>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</si>
  <si>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</si>
  <si>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</si>
  <si>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</si>
  <si>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</si>
  <si>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</si>
  <si>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</si>
  <si>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</si>
  <si>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</si>
  <si>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</si>
  <si>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</si>
  <si>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</si>
  <si>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</si>
  <si>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</si>
  <si>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</si>
  <si>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</si>
  <si>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</si>
  <si>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</si>
  <si>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</si>
  <si>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</si>
  <si>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</si>
  <si>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</si>
  <si>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</si>
  <si>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</si>
  <si>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</si>
  <si>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</si>
  <si>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</si>
  <si>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</si>
  <si>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</si>
  <si>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</si>
  <si>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</si>
  <si>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</si>
  <si>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</si>
  <si>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</si>
  <si>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</si>
  <si>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</si>
  <si>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</si>
  <si>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</si>
  <si>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</si>
  <si>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</si>
  <si>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</si>
  <si>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</si>
  <si>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</si>
  <si>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</si>
  <si>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</si>
  <si>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</si>
  <si>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</si>
  <si>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</si>
  <si>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</si>
  <si>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</si>
  <si>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</si>
  <si>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</si>
  <si>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</si>
  <si>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</si>
  <si>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</si>
  <si>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</si>
  <si>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</si>
  <si>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</si>
  <si>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</si>
  <si>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</si>
  <si>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</si>
  <si>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</si>
  <si>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</si>
  <si>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</si>
  <si>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</si>
  <si>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</si>
  <si>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</si>
  <si>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</si>
  <si>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</si>
  <si>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</si>
  <si>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</si>
  <si>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</si>
  <si>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</si>
  <si>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</si>
  <si>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</si>
  <si>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</si>
  <si>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</si>
  <si>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</si>
  <si>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</si>
  <si>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</si>
  <si>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</si>
  <si>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</si>
  <si>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</si>
  <si>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</si>
  <si>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</si>
  <si>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</si>
  <si>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</si>
  <si>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</si>
  <si>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</si>
  <si>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</si>
  <si>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</si>
  <si>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</si>
  <si>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</si>
  <si>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</si>
  <si>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</si>
  <si>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</si>
  <si>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</si>
  <si>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</si>
  <si>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</si>
  <si>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</si>
  <si>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</si>
  <si>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</si>
  <si>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</si>
  <si>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</si>
  <si>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</si>
  <si>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</si>
  <si>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</si>
  <si>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</si>
  <si>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</si>
  <si>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</si>
  <si>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</si>
  <si>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</si>
  <si>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</si>
  <si>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</si>
  <si>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</si>
  <si>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</si>
  <si>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</si>
  <si>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</si>
  <si>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</si>
  <si>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</si>
  <si>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</si>
  <si>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</si>
  <si>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</si>
  <si>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</si>
  <si>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</si>
  <si>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</si>
  <si>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</si>
  <si>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</si>
  <si>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</si>
  <si>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</si>
  <si>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</si>
  <si>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</si>
  <si>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</si>
  <si>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</si>
  <si>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</si>
  <si>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</si>
  <si>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</si>
  <si>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</si>
  <si>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</si>
  <si>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</si>
  <si>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</si>
  <si>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</si>
  <si>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</si>
  <si>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</si>
  <si>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</si>
  <si>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</si>
  <si>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</si>
  <si>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</si>
  <si>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</si>
  <si>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</si>
  <si>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</si>
  <si>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</si>
  <si>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</si>
  <si>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</si>
  <si>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</si>
  <si>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</si>
  <si>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</si>
  <si>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</si>
  <si>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</si>
  <si>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</si>
  <si>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</si>
  <si>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</si>
  <si>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</si>
  <si>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</si>
  <si>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</si>
  <si>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</si>
  <si>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</si>
  <si>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</si>
  <si>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</si>
  <si>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</si>
  <si>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</si>
  <si>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</si>
  <si>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</si>
  <si>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</si>
  <si>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</si>
  <si>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</si>
  <si>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</si>
  <si>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</si>
  <si>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</si>
  <si>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</si>
  <si>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</si>
  <si>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</si>
  <si>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</si>
  <si>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</si>
  <si>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</si>
  <si>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</si>
  <si>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</si>
  <si>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</si>
  <si>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</si>
  <si>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</si>
  <si>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</si>
  <si>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</si>
  <si>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</si>
  <si>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</si>
  <si>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</si>
  <si>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</si>
  <si>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</si>
  <si>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</si>
  <si>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</si>
  <si>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</si>
  <si>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</si>
  <si>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</si>
  <si>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</si>
  <si>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</si>
  <si>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</si>
  <si>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</si>
  <si>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</si>
  <si>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</si>
  <si>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</si>
  <si>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</si>
  <si>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</si>
  <si>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</si>
  <si>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</si>
  <si>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</si>
  <si>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</si>
  <si>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</si>
  <si>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</si>
  <si>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</si>
  <si>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</si>
  <si>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</si>
  <si>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</si>
  <si>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</si>
  <si>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</si>
  <si>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</si>
  <si>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</si>
  <si>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</si>
  <si>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</si>
  <si>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</si>
  <si>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</si>
  <si>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</si>
  <si>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</si>
  <si>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</si>
  <si>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</si>
  <si>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</si>
  <si>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</si>
  <si>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</si>
  <si>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</si>
  <si>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</si>
  <si>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</si>
  <si>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</si>
  <si>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</si>
  <si>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</si>
  <si>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</si>
  <si>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</si>
  <si>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</si>
  <si>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</si>
  <si>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</si>
  <si>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</si>
  <si>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</si>
  <si>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</si>
  <si>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</si>
  <si>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</si>
  <si>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</si>
  <si>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</si>
  <si>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</si>
  <si>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</si>
  <si>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</si>
  <si>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</si>
  <si>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</si>
  <si>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</si>
  <si>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</si>
  <si>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</si>
  <si>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</si>
  <si>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</si>
  <si>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</si>
  <si>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</si>
  <si>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</si>
  <si>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</si>
  <si>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</si>
  <si>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</si>
  <si>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</si>
  <si>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</si>
  <si>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</si>
  <si>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</si>
  <si>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</si>
  <si>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</si>
  <si>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</si>
  <si>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</si>
  <si>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</si>
  <si>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</si>
  <si>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</si>
  <si>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</si>
  <si>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</si>
  <si>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</si>
  <si>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</si>
  <si>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</si>
  <si>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</si>
  <si>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</si>
  <si>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</si>
  <si>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</si>
  <si>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</si>
  <si>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</si>
  <si>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</si>
  <si>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</si>
  <si>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</si>
  <si>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</si>
  <si>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</si>
  <si>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</si>
  <si>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</si>
  <si>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</si>
  <si>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</si>
  <si>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</si>
  <si>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</si>
  <si>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</si>
  <si>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</si>
  <si>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</si>
  <si>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</si>
  <si>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</si>
  <si>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</si>
  <si>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</si>
  <si>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</si>
  <si>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</si>
  <si>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</si>
  <si>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</si>
  <si>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</si>
  <si>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</si>
  <si>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</si>
  <si>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</si>
  <si>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</si>
  <si>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</si>
  <si>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</si>
  <si>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</si>
  <si>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</si>
  <si>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</si>
  <si>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</si>
  <si>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</si>
  <si>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</si>
  <si>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</si>
  <si>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</si>
  <si>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</si>
  <si>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</si>
  <si>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</si>
  <si>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</si>
  <si>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</si>
  <si>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</si>
  <si>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</si>
  <si>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</si>
  <si>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</si>
  <si>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</si>
  <si>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</si>
  <si>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</si>
  <si>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</si>
  <si>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</si>
  <si>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</si>
  <si>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</si>
  <si>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</si>
  <si>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</si>
  <si>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</si>
  <si>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</si>
  <si>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</si>
  <si>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</si>
  <si>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</si>
  <si>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</si>
  <si>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</si>
  <si>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</si>
  <si>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</si>
  <si>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</si>
  <si>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</si>
  <si>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</si>
  <si>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</si>
  <si>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</si>
  <si>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</si>
  <si>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</si>
  <si>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</si>
  <si>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</si>
  <si>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</si>
  <si>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</si>
  <si>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</si>
  <si>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</si>
  <si>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</si>
  <si>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</si>
  <si>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</si>
  <si>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</si>
  <si>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</si>
  <si>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</si>
  <si>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</si>
  <si>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</si>
  <si>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</si>
  <si>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</si>
  <si>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</si>
  <si>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</si>
  <si>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</si>
  <si>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</si>
  <si>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</si>
  <si>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</si>
  <si>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</si>
  <si>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</si>
  <si>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</si>
  <si>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</si>
  <si>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</si>
  <si>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</si>
  <si>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</si>
  <si>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</si>
  <si>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</si>
  <si>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</si>
  <si>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</si>
  <si>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</si>
  <si>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</si>
  <si>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</si>
  <si>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</si>
  <si>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</si>
  <si>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</si>
  <si>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</si>
  <si>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</si>
  <si>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</si>
  <si>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</si>
  <si>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</si>
  <si>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</si>
  <si>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</si>
  <si>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</si>
  <si>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</si>
  <si>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</si>
  <si>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</si>
  <si>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</si>
  <si>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</si>
  <si>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</si>
  <si>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</si>
  <si>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</si>
  <si>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</si>
  <si>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</si>
  <si>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</si>
  <si>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</si>
  <si>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</si>
  <si>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</si>
  <si>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</si>
  <si>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</si>
  <si>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</si>
  <si>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</si>
  <si>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</si>
  <si>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</si>
  <si>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</si>
  <si>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</si>
  <si>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</si>
  <si>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</si>
  <si>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</si>
  <si>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</si>
  <si>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</si>
  <si>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</si>
  <si>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</si>
  <si>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</si>
  <si>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</si>
  <si>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</si>
  <si>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</si>
  <si>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</si>
  <si>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</si>
  <si>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</si>
  <si>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</si>
  <si>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</si>
  <si>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</si>
  <si>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</si>
  <si>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</si>
  <si>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</si>
  <si>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</si>
  <si>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</si>
  <si>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</si>
  <si>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</si>
  <si>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</si>
  <si>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</si>
  <si>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</si>
  <si>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</si>
  <si>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</si>
  <si>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</si>
  <si>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</si>
  <si>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</si>
  <si>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</si>
  <si>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</si>
  <si>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</si>
  <si>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</si>
  <si>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</si>
  <si>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</si>
  <si>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</si>
  <si>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</si>
  <si>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</si>
  <si>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</si>
  <si>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</si>
  <si>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</si>
  <si>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</si>
  <si>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</si>
  <si>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</si>
  <si>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</si>
  <si>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</si>
  <si>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</si>
  <si>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</si>
  <si>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</si>
  <si>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</si>
  <si>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</si>
  <si>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</si>
  <si>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</si>
  <si>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</si>
  <si>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</si>
  <si>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</si>
  <si>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</si>
  <si>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</si>
  <si>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</si>
  <si>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</si>
  <si>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</si>
  <si>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</si>
  <si>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</si>
  <si>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</si>
  <si>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</si>
  <si>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</si>
  <si>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</si>
  <si>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</si>
  <si>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</si>
  <si>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</si>
  <si>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</si>
  <si>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</si>
  <si>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</si>
  <si>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</si>
  <si>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</si>
  <si>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</si>
  <si>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</si>
  <si>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</si>
  <si>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</si>
  <si>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</si>
  <si>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</si>
  <si>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</si>
  <si>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</si>
  <si>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</si>
  <si>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</si>
  <si>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</si>
  <si>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</si>
  <si>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</si>
  <si>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</si>
  <si>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</si>
  <si>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</si>
  <si>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</si>
  <si>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</si>
  <si>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</si>
  <si>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</si>
  <si>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</si>
  <si>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</si>
  <si>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</si>
  <si>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</si>
  <si>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</si>
  <si>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</si>
  <si>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</si>
  <si>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</si>
  <si>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</si>
  <si>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</si>
  <si>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</si>
  <si>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</si>
  <si>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</si>
  <si>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</si>
  <si>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</si>
  <si>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</si>
  <si>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</si>
  <si>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</si>
  <si>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</si>
  <si>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</si>
  <si>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</si>
  <si>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</si>
  <si>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</si>
  <si>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</si>
  <si>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</si>
  <si>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</si>
  <si>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</si>
  <si>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</si>
  <si>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</si>
  <si>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</si>
  <si>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</si>
  <si>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</si>
  <si>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</si>
  <si>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</si>
  <si>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</si>
  <si>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</si>
  <si>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</si>
  <si>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</si>
  <si>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</si>
  <si>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</si>
  <si>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</si>
  <si>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</si>
  <si>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</si>
  <si>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</si>
  <si>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</si>
  <si>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</si>
  <si>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</si>
  <si>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</si>
  <si>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</si>
  <si>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</si>
  <si>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</si>
  <si>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</si>
  <si>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</si>
  <si>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</si>
  <si>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</si>
  <si>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</si>
  <si>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</si>
  <si>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</si>
  <si>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</si>
  <si>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</si>
  <si>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</si>
  <si>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</si>
  <si>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</si>
  <si>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</si>
  <si>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</si>
  <si>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</si>
  <si>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</si>
  <si>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</si>
  <si>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</si>
  <si>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</si>
  <si>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</si>
  <si>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</si>
  <si>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</si>
  <si>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</si>
  <si>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</si>
  <si>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</si>
  <si>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</si>
  <si>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</si>
  <si>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</si>
  <si>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</si>
  <si>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</si>
  <si>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</si>
  <si>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</si>
  <si>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</si>
  <si>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</si>
  <si>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</si>
  <si>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</si>
  <si>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</si>
  <si>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</si>
  <si>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</si>
  <si>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</si>
  <si>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</si>
  <si>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</si>
  <si>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</si>
  <si>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</si>
  <si>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</si>
  <si>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</si>
  <si>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</si>
  <si>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</si>
  <si>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</si>
  <si>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</si>
  <si>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</si>
  <si>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</si>
  <si>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</si>
  <si>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</si>
  <si>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</si>
  <si>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</si>
  <si>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</si>
  <si>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</si>
  <si>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</si>
  <si>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</si>
  <si>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</si>
  <si>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</si>
  <si>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</si>
  <si>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</si>
  <si>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</si>
  <si>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</si>
  <si>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</si>
  <si>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</si>
  <si>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</si>
  <si>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</si>
  <si>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</si>
  <si>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</si>
  <si>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</si>
  <si>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</si>
  <si>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</si>
  <si>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</si>
  <si>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</si>
  <si>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</si>
  <si>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</si>
  <si>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</si>
  <si>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</si>
  <si>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</si>
  <si>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</si>
  <si>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</si>
  <si>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</si>
  <si>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</si>
  <si>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</si>
  <si>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</si>
  <si>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</si>
  <si>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</si>
  <si>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</si>
  <si>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</si>
  <si>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</si>
  <si>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</si>
  <si>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</si>
  <si>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</si>
  <si>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</si>
  <si>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</si>
  <si>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</si>
  <si>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</si>
  <si>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</si>
  <si>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</si>
  <si>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</si>
  <si>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</si>
  <si>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</si>
  <si>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</si>
  <si>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</si>
  <si>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</si>
  <si>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</si>
  <si>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</si>
  <si>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</si>
  <si>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</si>
  <si>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</si>
  <si>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</si>
  <si>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</si>
  <si>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</si>
  <si>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</si>
  <si>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</si>
  <si>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</si>
  <si>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</si>
  <si>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</si>
  <si>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</si>
  <si>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</si>
  <si>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</si>
  <si>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</si>
  <si>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</si>
  <si>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</si>
  <si>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</si>
  <si>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</si>
  <si>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</si>
  <si>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</si>
  <si>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</si>
  <si>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</si>
  <si>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</si>
  <si>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</si>
  <si>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</si>
  <si>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</si>
  <si>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</si>
  <si>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</si>
  <si>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</si>
  <si>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</si>
  <si>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</si>
  <si>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</si>
  <si>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</si>
  <si>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</si>
  <si>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</si>
  <si>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</si>
  <si>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</si>
  <si>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</si>
  <si>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</si>
  <si>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</si>
  <si>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</si>
  <si>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</si>
  <si>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</si>
  <si>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</si>
  <si>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</si>
  <si>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</si>
  <si>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</si>
  <si>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</si>
  <si>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</si>
  <si>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</si>
  <si>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</si>
  <si>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</si>
  <si>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</si>
  <si>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</si>
  <si>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</si>
  <si>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</si>
  <si>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</si>
  <si>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</si>
  <si>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</si>
  <si>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</si>
  <si>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</si>
  <si>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</si>
  <si>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</si>
  <si>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</si>
  <si>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</si>
  <si>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</si>
  <si>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</si>
  <si>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</si>
  <si>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</si>
  <si>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</si>
  <si>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</si>
  <si>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</si>
  <si>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</si>
  <si>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</si>
  <si>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</si>
  <si>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</si>
  <si>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</si>
  <si>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</si>
  <si>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</si>
  <si>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</si>
  <si>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</si>
  <si>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</si>
  <si>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</si>
  <si>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</si>
  <si>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</si>
  <si>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</si>
  <si>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</si>
  <si>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</si>
  <si>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</si>
  <si>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</si>
  <si>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</si>
  <si>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</si>
  <si>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</si>
  <si>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</si>
  <si>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</si>
  <si>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</si>
  <si>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</si>
  <si>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</si>
  <si>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</si>
  <si>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</si>
  <si>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</si>
  <si>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</si>
  <si>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</si>
  <si>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</si>
  <si>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</si>
  <si>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</si>
  <si>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</si>
  <si>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</si>
  <si>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</si>
  <si>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</si>
  <si>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</si>
  <si>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</si>
  <si>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</si>
  <si>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</si>
  <si>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</si>
  <si>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</si>
  <si>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</si>
  <si>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</si>
  <si>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</si>
  <si>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</si>
  <si>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</si>
  <si>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</si>
  <si>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</si>
  <si>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</si>
  <si>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</si>
  <si>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</si>
  <si>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</si>
  <si>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</si>
  <si>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</si>
  <si>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</si>
  <si>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</si>
  <si>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</si>
  <si>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</si>
  <si>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</si>
  <si>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</si>
  <si>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</si>
  <si>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</si>
  <si>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</si>
  <si>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</si>
  <si>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</si>
  <si>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</si>
  <si>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</si>
  <si>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</si>
  <si>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</si>
  <si>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</si>
  <si>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</si>
  <si>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</si>
  <si>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</si>
  <si>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</si>
  <si>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</si>
  <si>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</si>
  <si>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</si>
  <si>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</si>
  <si>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</si>
  <si>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</si>
  <si>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</si>
  <si>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</si>
  <si>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</si>
  <si>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</si>
  <si>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</si>
  <si>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</si>
  <si>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</si>
  <si>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</si>
  <si>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</si>
  <si>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</si>
  <si>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</si>
  <si>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</si>
  <si>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</si>
  <si>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</si>
  <si>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</si>
  <si>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</si>
  <si>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</si>
  <si>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</si>
  <si>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</si>
  <si>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</si>
  <si>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</si>
  <si>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</si>
  <si>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</si>
  <si>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</si>
  <si>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</si>
  <si>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</si>
  <si>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</si>
  <si>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</si>
  <si>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</si>
  <si>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</si>
  <si>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</si>
  <si>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</si>
  <si>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</si>
  <si>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</si>
  <si>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</si>
  <si>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</si>
  <si>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</si>
  <si>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</si>
  <si>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</si>
  <si>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</si>
  <si>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</si>
  <si>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</si>
  <si>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</si>
  <si>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</si>
  <si>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</si>
  <si>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</si>
  <si>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</si>
  <si>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</si>
  <si>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</si>
  <si>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</si>
  <si>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</si>
  <si>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</si>
  <si>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</si>
  <si>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</si>
  <si>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</si>
  <si>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</si>
  <si>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</si>
  <si>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</si>
  <si>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</si>
  <si>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</si>
  <si>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</si>
  <si>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</si>
  <si>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</si>
  <si>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</si>
  <si>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</si>
  <si>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</si>
  <si>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</si>
  <si>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</si>
  <si>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</si>
  <si>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</si>
  <si>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</si>
  <si>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</si>
  <si>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</si>
  <si>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</si>
  <si>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</si>
  <si>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</si>
  <si>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</si>
  <si>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</si>
  <si>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</si>
  <si>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</si>
  <si>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</si>
  <si>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</si>
  <si>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</si>
  <si>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</si>
  <si>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</si>
  <si>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</si>
  <si>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</si>
  <si>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</si>
  <si>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</si>
  <si>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</si>
  <si>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</si>
  <si>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</si>
  <si>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</si>
  <si>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</si>
  <si>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</si>
  <si>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</si>
  <si>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</si>
  <si>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</si>
  <si>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</si>
  <si>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</si>
  <si>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</si>
  <si>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</si>
  <si>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</si>
  <si>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</si>
  <si>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</si>
  <si>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</si>
  <si>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</si>
  <si>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</si>
  <si>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</si>
  <si>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</si>
  <si>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</si>
  <si>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</si>
  <si>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</si>
  <si>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</si>
  <si>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</si>
  <si>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</si>
  <si>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</si>
  <si>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</si>
  <si>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</si>
  <si>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</si>
  <si>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</si>
  <si>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</si>
  <si>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</si>
  <si>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</si>
  <si>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</si>
  <si>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</si>
  <si>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</si>
  <si>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</si>
  <si>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</si>
  <si>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</si>
  <si>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</si>
  <si>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</si>
  <si>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</si>
  <si>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</si>
  <si>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</si>
  <si>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</si>
  <si>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</si>
  <si>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</si>
  <si>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</si>
  <si>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</si>
  <si>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</si>
  <si>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</si>
  <si>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</si>
  <si>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</si>
  <si>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</si>
  <si>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</si>
  <si>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</si>
  <si>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</si>
  <si>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</si>
  <si>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</si>
  <si>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</si>
  <si>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</si>
  <si>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</si>
  <si>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</si>
  <si>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</si>
  <si>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</si>
  <si>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</si>
  <si>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</si>
  <si>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</si>
  <si>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</si>
  <si>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</si>
  <si>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</si>
  <si>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</si>
  <si>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</si>
  <si>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</si>
  <si>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</si>
  <si>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</si>
  <si>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</si>
  <si>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</si>
  <si>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</si>
  <si>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</si>
  <si>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</si>
  <si>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</si>
  <si>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</si>
  <si>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</si>
  <si>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</si>
  <si>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</si>
  <si>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</si>
  <si>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</si>
  <si>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</si>
  <si>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</si>
  <si>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</si>
  <si>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</si>
  <si>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</si>
  <si>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</si>
  <si>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</si>
  <si>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</si>
  <si>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</si>
  <si>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</si>
  <si>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</si>
  <si>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</si>
  <si>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</si>
  <si>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</si>
  <si>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</si>
  <si>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</si>
  <si>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</si>
  <si>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</si>
  <si>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</si>
  <si>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</si>
  <si>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</si>
  <si>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</si>
  <si>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</si>
  <si>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</si>
  <si>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</si>
  <si>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</si>
  <si>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</si>
  <si>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</si>
  <si>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</si>
  <si>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</si>
  <si>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</si>
  <si>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</si>
  <si>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</si>
  <si>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</si>
  <si>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</si>
  <si>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</si>
  <si>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</si>
  <si>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</si>
  <si>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</si>
  <si>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</si>
  <si>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</si>
  <si>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</si>
  <si>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</si>
  <si>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</si>
  <si>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</si>
  <si>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</si>
  <si>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</si>
  <si>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</si>
  <si>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</si>
  <si>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</si>
  <si>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</si>
  <si>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</si>
  <si>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</si>
  <si>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</si>
  <si>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</si>
  <si>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</si>
  <si>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</si>
  <si>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</si>
  <si>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</si>
  <si>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</si>
  <si>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</si>
  <si>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</si>
  <si>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</si>
  <si>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</si>
  <si>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</si>
  <si>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</si>
  <si>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</si>
  <si>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</si>
  <si>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</si>
  <si>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</si>
  <si>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</si>
  <si>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</si>
  <si>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</si>
  <si>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</si>
  <si>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</si>
  <si>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</si>
  <si>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</si>
  <si>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</si>
  <si>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</si>
  <si>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</si>
  <si>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</si>
  <si>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</si>
  <si>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</si>
  <si>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</si>
  <si>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</si>
  <si>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</si>
  <si>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</si>
  <si>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</si>
  <si>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</si>
  <si>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</si>
  <si>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</si>
  <si>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</si>
  <si>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</si>
  <si>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</si>
  <si>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</si>
  <si>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</si>
  <si>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</si>
  <si>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</si>
  <si>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</si>
  <si>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</si>
  <si>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</si>
  <si>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</si>
  <si>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</si>
  <si>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</si>
  <si>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</si>
  <si>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</si>
  <si>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</si>
  <si>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</si>
  <si>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</si>
  <si>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</si>
  <si>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</si>
  <si>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</si>
  <si>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</si>
  <si>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</si>
  <si>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</si>
  <si>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</si>
  <si>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</si>
  <si>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</si>
  <si>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</si>
  <si>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</si>
  <si>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</si>
  <si>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</si>
  <si>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</si>
  <si>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</si>
  <si>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</si>
  <si>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</si>
  <si>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</si>
  <si>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</si>
  <si>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</si>
  <si>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</si>
  <si>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</si>
  <si>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</si>
  <si>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</si>
  <si>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</si>
  <si>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</si>
  <si>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</si>
  <si>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</si>
  <si>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</si>
  <si>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</si>
  <si>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</si>
  <si>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</si>
  <si>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</si>
  <si>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</si>
  <si>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</si>
  <si>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</si>
  <si>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</si>
  <si>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</si>
  <si>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</si>
  <si>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</si>
  <si>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</si>
  <si>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</si>
  <si>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</si>
  <si>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</si>
  <si>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</si>
  <si>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</si>
  <si>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</si>
  <si>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</si>
  <si>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</si>
  <si>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</si>
  <si>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</si>
  <si>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</si>
  <si>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</si>
  <si>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</si>
  <si>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</si>
  <si>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</si>
  <si>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</si>
  <si>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</si>
  <si>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</si>
  <si>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</si>
  <si>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</si>
  <si>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</si>
  <si>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</si>
  <si>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</si>
  <si>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</si>
  <si>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</si>
  <si>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</si>
  <si>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</si>
  <si>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</si>
  <si>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</si>
  <si>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</si>
  <si>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</si>
  <si>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</si>
  <si>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</si>
  <si>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</si>
  <si>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</si>
  <si>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</si>
  <si>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</si>
  <si>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</si>
  <si>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</si>
  <si>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</si>
  <si>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</si>
  <si>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</si>
  <si>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</si>
  <si>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</si>
  <si>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</si>
  <si>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</si>
  <si>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</si>
  <si>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</si>
  <si>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</si>
  <si>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</si>
  <si>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</si>
  <si>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</si>
  <si>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</si>
  <si>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</si>
  <si>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</si>
  <si>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</si>
  <si>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</si>
  <si>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</si>
  <si>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</si>
  <si>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</si>
  <si>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</si>
  <si>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</si>
  <si>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</si>
  <si>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</si>
  <si>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</si>
  <si>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</si>
  <si>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</si>
  <si>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</si>
  <si>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</si>
  <si>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</si>
  <si>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</si>
  <si>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</si>
  <si>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</si>
  <si>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</si>
  <si>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</si>
  <si>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</si>
  <si>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</si>
  <si>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</si>
  <si>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</si>
  <si>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</si>
  <si>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</si>
  <si>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</si>
  <si>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</si>
  <si>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</si>
  <si>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</si>
  <si>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</si>
  <si>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</si>
  <si>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</si>
  <si>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</si>
  <si>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</si>
  <si>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</si>
  <si>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</si>
  <si>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</si>
  <si>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</si>
  <si>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</si>
  <si>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</si>
  <si>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</si>
  <si>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</si>
  <si>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</si>
  <si>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</si>
  <si>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</si>
  <si>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</si>
  <si>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</si>
  <si>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</si>
  <si>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</si>
  <si>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</si>
  <si>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</si>
  <si>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</si>
  <si>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</si>
  <si>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</si>
  <si>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</si>
  <si>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</si>
  <si>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</si>
  <si>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</si>
  <si>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</si>
  <si>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</si>
  <si>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</si>
  <si>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</si>
  <si>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</si>
  <si>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</si>
  <si>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</si>
  <si>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</si>
  <si>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</si>
  <si>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</si>
  <si>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</si>
  <si>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</si>
  <si>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</si>
  <si>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</si>
  <si>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</si>
  <si>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</si>
  <si>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</si>
  <si>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</si>
  <si>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</si>
  <si>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</si>
  <si>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</si>
  <si>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</si>
  <si>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</si>
  <si>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</si>
  <si>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</si>
  <si>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</si>
  <si>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</si>
  <si>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</si>
  <si>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</si>
  <si>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</si>
  <si>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</si>
  <si>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</si>
  <si>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</si>
  <si>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</si>
  <si>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</si>
  <si>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</si>
  <si>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</si>
  <si>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</si>
  <si>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</si>
  <si>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</si>
  <si>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</si>
  <si>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</si>
  <si>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</si>
  <si>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</si>
  <si>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</si>
  <si>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</si>
  <si>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</si>
  <si>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</si>
  <si>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</si>
  <si>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</si>
  <si>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</si>
  <si>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</si>
  <si>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</si>
  <si>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</si>
  <si>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</si>
  <si>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</si>
  <si>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</si>
  <si>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</si>
  <si>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</si>
  <si>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</si>
  <si>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</si>
  <si>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</si>
  <si>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</si>
  <si>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</si>
  <si>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</si>
  <si>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</si>
  <si>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</si>
  <si>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</si>
  <si>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</si>
  <si>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</si>
  <si>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</si>
  <si>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</si>
  <si>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</si>
  <si>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</si>
  <si>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</si>
  <si>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</si>
  <si>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</si>
  <si>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</si>
  <si>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</si>
  <si>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</si>
  <si>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</si>
  <si>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</si>
  <si>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</si>
  <si>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</si>
  <si>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</si>
  <si>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</si>
  <si>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</si>
  <si>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</si>
  <si>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</si>
  <si>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</si>
  <si>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</si>
  <si>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</si>
  <si>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</si>
  <si>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</si>
  <si>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</si>
  <si>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</si>
  <si>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</si>
  <si>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</si>
  <si>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</si>
  <si>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</si>
  <si>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</si>
  <si>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</si>
  <si>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</si>
  <si>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</si>
  <si>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</si>
  <si>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</si>
  <si>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</si>
  <si>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</si>
  <si>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</si>
  <si>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</si>
  <si>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</si>
  <si>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</si>
  <si>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</si>
  <si>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</si>
  <si>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</si>
  <si>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</si>
  <si>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</si>
  <si>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</si>
  <si>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</si>
  <si>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</si>
  <si>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</si>
  <si>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</si>
  <si>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</si>
  <si>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</si>
  <si>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</si>
  <si>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</si>
  <si>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</si>
  <si>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</si>
  <si>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</si>
  <si>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</si>
  <si>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</si>
  <si>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</si>
  <si>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</si>
  <si>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</si>
  <si>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</si>
  <si>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</si>
  <si>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</si>
  <si>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</si>
  <si>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</si>
  <si>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</si>
  <si>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</si>
  <si>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</si>
  <si>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</si>
  <si>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</si>
  <si>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</si>
  <si>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</si>
  <si>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</si>
  <si>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</si>
  <si>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</si>
  <si>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</si>
  <si>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</si>
  <si>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</si>
  <si>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</si>
  <si>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</si>
  <si>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</si>
  <si>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</si>
  <si>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</si>
  <si>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</si>
  <si>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</si>
  <si>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</si>
  <si>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</si>
  <si>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</si>
  <si>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</si>
  <si>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</si>
  <si>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</si>
  <si>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</si>
  <si>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</si>
  <si>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</si>
  <si>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</si>
  <si>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</si>
  <si>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</si>
  <si>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</si>
  <si>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</si>
  <si>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</si>
  <si>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</si>
  <si>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</si>
  <si>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</si>
  <si>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</si>
  <si>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</si>
  <si>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</si>
  <si>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</si>
  <si>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</si>
  <si>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</si>
  <si>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</si>
  <si>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</si>
  <si>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</si>
  <si>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</si>
  <si>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</si>
  <si>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</si>
  <si>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</si>
  <si>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</si>
  <si>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</si>
  <si>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</si>
  <si>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</si>
  <si>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</si>
  <si>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</si>
  <si>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</si>
  <si>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</si>
  <si>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</si>
  <si>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</si>
  <si>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</si>
  <si>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</si>
  <si>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</si>
  <si>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</si>
  <si>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</si>
  <si>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</si>
  <si>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</si>
  <si>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</si>
  <si>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</si>
  <si>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</si>
  <si>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</si>
  <si>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</si>
  <si>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</si>
  <si>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</si>
  <si>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</si>
  <si>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</si>
  <si>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</si>
  <si>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</si>
  <si>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</si>
  <si>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</si>
  <si>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</si>
  <si>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</si>
  <si>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</si>
  <si>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</si>
  <si>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</si>
  <si>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</si>
  <si>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</si>
  <si>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</si>
  <si>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</si>
  <si>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</si>
  <si>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</si>
  <si>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</si>
  <si>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</si>
  <si>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</si>
  <si>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</si>
  <si>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</si>
  <si>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</si>
  <si>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</si>
  <si>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</si>
  <si>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</si>
  <si>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</si>
  <si>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</si>
  <si>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</si>
  <si>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</si>
  <si>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</si>
  <si>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</si>
  <si>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</si>
  <si>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</si>
  <si>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</si>
  <si>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</si>
  <si>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</si>
  <si>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</si>
  <si>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</si>
  <si>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</si>
  <si>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</si>
  <si>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</si>
  <si>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</si>
  <si>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</si>
  <si>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</si>
  <si>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</si>
  <si>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</si>
  <si>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</si>
  <si>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</si>
  <si>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</si>
  <si>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</si>
  <si>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</si>
  <si>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</si>
  <si>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</si>
  <si>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</si>
  <si>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</si>
  <si>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</si>
  <si>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</si>
  <si>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</si>
  <si>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</si>
  <si>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</si>
  <si>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</si>
  <si>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</si>
  <si>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</si>
  <si>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</si>
  <si>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</si>
  <si>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</si>
  <si>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</si>
  <si>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</si>
  <si>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</si>
  <si>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</si>
  <si>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</si>
  <si>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</si>
  <si>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</si>
  <si>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</si>
  <si>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</si>
  <si>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</si>
  <si>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</si>
  <si>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</si>
  <si>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</si>
  <si>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</si>
  <si>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</si>
  <si>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</si>
  <si>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</si>
  <si>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</si>
  <si>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</si>
  <si>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</si>
  <si>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</si>
  <si>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</si>
  <si>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</si>
  <si>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</si>
  <si>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</si>
  <si>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</si>
  <si>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</si>
  <si>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</si>
  <si>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</si>
  <si>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</si>
  <si>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</si>
  <si>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</si>
  <si>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</si>
  <si>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</si>
  <si>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</si>
  <si>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</si>
  <si>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</si>
  <si>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</si>
  <si>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</si>
  <si>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</si>
  <si>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</si>
  <si>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</si>
  <si>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</si>
  <si>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</si>
  <si>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</si>
  <si>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</si>
  <si>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</si>
  <si>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</si>
  <si>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</si>
  <si>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</si>
  <si>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</si>
  <si>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</si>
  <si>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</si>
  <si>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</si>
  <si>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</si>
  <si>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</si>
  <si>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</si>
  <si>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</si>
  <si>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</si>
  <si>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</si>
  <si>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</si>
  <si>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</si>
  <si>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</si>
  <si>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</si>
  <si>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</si>
  <si>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</si>
  <si>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</si>
  <si>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</si>
  <si>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</si>
  <si>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</si>
  <si>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</si>
  <si>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</si>
  <si>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</si>
  <si>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</si>
  <si>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</si>
  <si>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</si>
  <si>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</si>
  <si>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</si>
  <si>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</si>
  <si>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</si>
  <si>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</si>
  <si>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</si>
  <si>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</si>
  <si>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</si>
  <si>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</si>
  <si>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</si>
  <si>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</si>
  <si>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</si>
  <si>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</si>
  <si>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</si>
  <si>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</si>
  <si>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</si>
  <si>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</si>
  <si>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</si>
  <si>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</si>
  <si>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</si>
  <si>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</si>
  <si>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</si>
  <si>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</si>
  <si>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</si>
  <si>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</si>
  <si>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</si>
  <si>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</si>
  <si>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</si>
  <si>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</si>
  <si>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</si>
  <si>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</si>
  <si>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</si>
  <si>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</si>
  <si>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</si>
  <si>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</si>
  <si>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</si>
  <si>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</si>
  <si>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</si>
  <si>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</si>
  <si>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</si>
  <si>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</si>
  <si>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</si>
  <si>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</si>
  <si>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</si>
  <si>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</si>
  <si>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</si>
  <si>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</si>
  <si>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</si>
  <si>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</si>
  <si>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</si>
  <si>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</si>
  <si>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</si>
  <si>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</si>
  <si>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</si>
  <si>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</si>
  <si>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</si>
  <si>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</si>
  <si>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</si>
  <si>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</si>
  <si>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</si>
  <si>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</si>
  <si>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</si>
  <si>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</si>
  <si>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</si>
  <si>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</si>
  <si>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</si>
  <si>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</si>
  <si>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</si>
  <si>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</si>
  <si>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</si>
  <si>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</si>
  <si>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</si>
  <si>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</si>
  <si>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</si>
  <si>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</si>
  <si>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</si>
  <si>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</si>
  <si>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</si>
  <si>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</si>
  <si>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</si>
  <si>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</si>
  <si>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</si>
  <si>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</si>
  <si>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</si>
  <si>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</si>
  <si>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</si>
  <si>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</si>
  <si>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</si>
  <si>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</si>
  <si>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</si>
  <si>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</si>
  <si>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</si>
  <si>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</si>
  <si>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</si>
  <si>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</si>
  <si>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</si>
  <si>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</si>
  <si>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</si>
  <si>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</si>
  <si>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</si>
  <si>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</si>
  <si>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</si>
  <si>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</si>
  <si>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</si>
  <si>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</si>
  <si>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</si>
  <si>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</si>
  <si>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</si>
  <si>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</si>
  <si>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</si>
  <si>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</si>
  <si>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</si>
  <si>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</si>
  <si>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</si>
  <si>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</si>
  <si>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</si>
  <si>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</si>
  <si>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</si>
  <si>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</si>
  <si>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</si>
  <si>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</si>
  <si>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</si>
  <si>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</si>
  <si>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</si>
  <si>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</si>
  <si>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</si>
  <si>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</si>
  <si>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</si>
  <si>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</si>
  <si>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</si>
  <si>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</si>
  <si>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</si>
  <si>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</si>
  <si>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</si>
  <si>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</si>
  <si>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</si>
  <si>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</si>
  <si>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</si>
  <si>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</si>
  <si>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</si>
  <si>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</si>
  <si>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</si>
  <si>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</si>
  <si>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</si>
  <si>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</si>
  <si>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</si>
  <si>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</si>
  <si>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</si>
  <si>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</si>
  <si>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</si>
  <si>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</si>
  <si>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</si>
  <si>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</si>
  <si>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</si>
  <si>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</si>
  <si>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</si>
  <si>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</si>
  <si>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</si>
  <si>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</si>
  <si>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</si>
  <si>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</si>
  <si>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</si>
  <si>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</si>
  <si>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</si>
  <si>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</si>
  <si>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</si>
  <si>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</si>
  <si>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</si>
  <si>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</si>
  <si>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</si>
  <si>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</si>
  <si>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</si>
  <si>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</si>
  <si>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</si>
  <si>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</si>
  <si>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</si>
  <si>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</si>
  <si>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</si>
  <si>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</si>
  <si>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</si>
  <si>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</si>
  <si>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</si>
  <si>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</si>
  <si>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</si>
  <si>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</si>
  <si>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</si>
  <si>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</si>
  <si>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</si>
  <si>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</si>
  <si>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</si>
  <si>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</si>
  <si>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</si>
  <si>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</si>
  <si>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</si>
  <si>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</si>
  <si>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</si>
  <si>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</si>
  <si>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</si>
  <si>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</si>
  <si>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</si>
  <si>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</si>
  <si>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</si>
  <si>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</si>
  <si>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</si>
  <si>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</si>
  <si>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</si>
  <si>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</si>
  <si>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</si>
  <si>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</si>
  <si>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</si>
  <si>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</si>
  <si>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</si>
  <si>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</si>
  <si>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</si>
  <si>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</si>
  <si>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</si>
  <si>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</si>
  <si>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</si>
  <si>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</si>
  <si>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</si>
  <si>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</si>
  <si>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</si>
  <si>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</si>
  <si>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</si>
  <si>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</si>
  <si>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</si>
  <si>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</si>
  <si>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</si>
  <si>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</si>
  <si>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</si>
  <si>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</si>
  <si>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</si>
  <si>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</si>
  <si>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</si>
  <si>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</si>
  <si>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</si>
  <si>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</si>
  <si>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</si>
  <si>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</si>
  <si>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</si>
  <si>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</si>
  <si>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</si>
  <si>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</si>
  <si>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</si>
  <si>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</si>
  <si>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</si>
  <si>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</si>
  <si>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</si>
  <si>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</si>
  <si>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</si>
  <si>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</si>
  <si>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</si>
  <si>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</si>
  <si>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</si>
  <si>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</si>
  <si>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</si>
  <si>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</si>
  <si>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</si>
  <si>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</si>
  <si>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</si>
  <si>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</si>
  <si>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</si>
  <si>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</si>
  <si>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</si>
  <si>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</si>
  <si>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</si>
  <si>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</si>
  <si>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</si>
  <si>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</si>
  <si>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</si>
  <si>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</si>
  <si>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</si>
  <si>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</si>
  <si>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</si>
  <si>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</si>
  <si>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</si>
  <si>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</si>
  <si>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</si>
  <si>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</si>
  <si>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</si>
  <si>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</si>
  <si>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</si>
  <si>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</si>
  <si>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</si>
  <si>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</si>
  <si>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</si>
  <si>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</si>
  <si>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</si>
  <si>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</si>
  <si>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</si>
  <si>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</si>
  <si>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</si>
  <si>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</si>
  <si>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</si>
  <si>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</si>
  <si>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</si>
  <si>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</si>
  <si>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</si>
  <si>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</si>
  <si>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</si>
  <si>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</si>
  <si>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</si>
  <si>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</si>
  <si>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</si>
  <si>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</si>
  <si>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</si>
  <si>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</si>
  <si>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</si>
  <si>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</si>
  <si>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</si>
  <si>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</si>
  <si>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</si>
  <si>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</si>
  <si>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</si>
  <si>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</si>
  <si>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</si>
  <si>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</si>
  <si>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</si>
  <si>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</si>
  <si>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</si>
  <si>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</si>
  <si>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</si>
  <si>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</si>
  <si>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</si>
  <si>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</si>
  <si>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</si>
  <si>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</si>
  <si>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</si>
  <si>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</si>
  <si>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</si>
  <si>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</si>
  <si>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</si>
  <si>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</si>
  <si>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</si>
  <si>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</si>
  <si>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</si>
  <si>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</si>
  <si>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</si>
  <si>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</si>
  <si>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</si>
  <si>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</si>
  <si>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</si>
  <si>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</si>
  <si>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</si>
  <si>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</si>
  <si>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</si>
  <si>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</si>
  <si>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</si>
  <si>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</si>
  <si>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</si>
  <si>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</si>
  <si>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</si>
  <si>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</si>
  <si>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</si>
  <si>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</si>
  <si>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</si>
  <si>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</si>
  <si>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</si>
  <si>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</si>
  <si>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</si>
  <si>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</si>
  <si>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</si>
  <si>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</si>
  <si>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</si>
  <si>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</si>
  <si>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</si>
  <si>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</si>
  <si>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</si>
  <si>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</si>
  <si>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</si>
  <si>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</si>
  <si>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</si>
  <si>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</si>
  <si>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</si>
  <si>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</si>
  <si>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</si>
  <si>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</si>
  <si>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</si>
  <si>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</si>
  <si>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</si>
  <si>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</si>
  <si>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</si>
  <si>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</si>
  <si>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</si>
  <si>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</si>
  <si>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</si>
  <si>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</si>
  <si>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</si>
  <si>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</si>
  <si>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</si>
  <si>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</si>
  <si>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</si>
  <si>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</si>
  <si>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</si>
  <si>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</si>
  <si>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</si>
  <si>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</si>
  <si>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</si>
  <si>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</si>
  <si>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</si>
  <si>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</si>
  <si>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</si>
  <si>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</si>
  <si>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</si>
  <si>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</si>
  <si>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</si>
  <si>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</si>
  <si>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</si>
  <si>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</si>
  <si>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</si>
  <si>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</si>
  <si>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</si>
  <si>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</si>
  <si>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</si>
  <si>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</si>
  <si>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</si>
  <si>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</si>
  <si>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</si>
  <si>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</si>
  <si>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</si>
  <si>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</si>
  <si>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</si>
  <si>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</si>
  <si>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</si>
  <si>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</si>
  <si>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</si>
  <si>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</si>
  <si>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</si>
  <si>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</si>
  <si>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</si>
  <si>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</si>
  <si>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</si>
  <si>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</si>
  <si>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</si>
  <si>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</si>
  <si>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</si>
  <si>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</si>
  <si>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</si>
  <si>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</si>
  <si>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</si>
  <si>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</si>
  <si>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</si>
  <si>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</si>
  <si>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</si>
  <si>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</si>
  <si>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</si>
  <si>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</si>
  <si>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</si>
  <si>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</si>
  <si>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</si>
  <si>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</si>
  <si>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</si>
  <si>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</si>
  <si>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</si>
  <si>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</si>
  <si>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</si>
  <si>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</si>
  <si>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</si>
  <si>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</si>
  <si>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</si>
  <si>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</si>
  <si>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</si>
  <si>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</si>
  <si>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</si>
  <si>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</si>
  <si>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</si>
  <si>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</si>
  <si>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</si>
  <si>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</si>
  <si>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</si>
  <si>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</si>
  <si>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</si>
  <si>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</si>
  <si>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</si>
  <si>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</si>
  <si>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</si>
  <si>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</si>
  <si>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</si>
  <si>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</si>
  <si>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</si>
  <si>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</si>
  <si>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</si>
  <si>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</si>
  <si>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</si>
  <si>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</si>
  <si>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</si>
  <si>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</si>
  <si>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</si>
  <si>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</si>
  <si>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</si>
  <si>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</si>
  <si>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</si>
  <si>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</si>
  <si>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</si>
  <si>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</si>
  <si>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</si>
  <si>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</si>
  <si>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</si>
  <si>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</si>
  <si>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</si>
  <si>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</si>
  <si>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</si>
  <si>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</si>
  <si>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</si>
  <si>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</si>
  <si>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</si>
  <si>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</si>
  <si>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</si>
  <si>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</si>
  <si>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</si>
  <si>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</si>
  <si>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</si>
  <si>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</si>
  <si>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</si>
  <si>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</si>
  <si>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</si>
  <si>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</si>
  <si>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</si>
  <si>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</si>
  <si>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</si>
  <si>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</si>
  <si>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</si>
  <si>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</si>
  <si>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</si>
  <si>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</si>
  <si>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</si>
  <si>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</si>
  <si>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</si>
  <si>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</si>
  <si>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</si>
  <si>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</si>
  <si>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</si>
  <si>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</si>
  <si>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</si>
  <si>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</si>
  <si>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</si>
  <si>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</si>
  <si>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</si>
  <si>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</si>
  <si>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</si>
  <si>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</si>
  <si>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</si>
  <si>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</si>
  <si>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</si>
  <si>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</si>
  <si>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</si>
  <si>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</si>
  <si>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</si>
  <si>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</si>
  <si>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</si>
  <si>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</si>
  <si>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</si>
  <si>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</si>
  <si>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</si>
  <si>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</si>
  <si>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</si>
  <si>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</si>
  <si>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</si>
  <si>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</si>
  <si>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</si>
  <si>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</si>
  <si>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</si>
  <si>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</si>
  <si>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</si>
  <si>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</si>
  <si>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</si>
  <si>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</si>
  <si>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</si>
  <si>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</si>
  <si>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</si>
  <si>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</si>
  <si>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</si>
  <si>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</si>
  <si>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</si>
  <si>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</si>
  <si>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</si>
  <si>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</si>
  <si>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</si>
  <si>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</si>
  <si>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</si>
  <si>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</si>
  <si>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</si>
  <si>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</si>
  <si>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</si>
  <si>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</si>
  <si>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</si>
  <si>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</si>
  <si>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</si>
  <si>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</si>
  <si>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</si>
  <si>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</si>
  <si>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</si>
  <si>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</si>
  <si>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</si>
  <si>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</si>
  <si>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</si>
  <si>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</si>
  <si>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</si>
  <si>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</si>
  <si>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</si>
  <si>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</si>
  <si>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</si>
  <si>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</si>
  <si>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</si>
  <si>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</si>
  <si>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</si>
  <si>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</si>
  <si>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</si>
  <si>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</si>
  <si>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</si>
  <si>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</si>
  <si>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</si>
  <si>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</si>
  <si>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</si>
  <si>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</si>
  <si>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</si>
  <si>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</si>
  <si>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</si>
  <si>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</si>
  <si>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</si>
  <si>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</si>
  <si>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</si>
  <si>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</si>
  <si>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</si>
  <si>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</si>
  <si>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</si>
  <si>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</si>
  <si>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</si>
  <si>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</si>
  <si>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</si>
  <si>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</si>
  <si>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</si>
  <si>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</si>
  <si>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</si>
  <si>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</si>
  <si>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</si>
  <si>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</si>
  <si>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</si>
  <si>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</si>
  <si>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</si>
  <si>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</si>
  <si>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</si>
  <si>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</si>
  <si>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</si>
  <si>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</si>
  <si>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</si>
  <si>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</si>
  <si>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</si>
  <si>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</si>
  <si>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</si>
  <si>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</si>
  <si>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</si>
  <si>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</si>
  <si>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</si>
  <si>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</si>
  <si>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</si>
  <si>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</si>
  <si>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</si>
  <si>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</si>
  <si>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</si>
  <si>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</si>
  <si>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</si>
  <si>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</si>
  <si>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</si>
  <si>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</si>
  <si>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</si>
  <si>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</si>
  <si>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</si>
  <si>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</si>
  <si>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</si>
  <si>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</si>
  <si>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</si>
  <si>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</si>
  <si>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</si>
  <si>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</si>
  <si>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</si>
  <si>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</si>
  <si>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</si>
  <si>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</si>
  <si>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</si>
  <si>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</si>
  <si>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</si>
  <si>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</si>
  <si>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</si>
  <si>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</si>
  <si>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</si>
  <si>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</si>
  <si>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</si>
  <si>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</si>
  <si>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</si>
  <si>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</si>
  <si>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</si>
  <si>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</si>
  <si>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</si>
  <si>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</si>
  <si>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</si>
  <si>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</si>
  <si>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</si>
  <si>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</si>
  <si>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</si>
  <si>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</si>
  <si>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</si>
  <si>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</si>
  <si>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</si>
  <si>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</si>
  <si>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</si>
  <si>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</si>
  <si>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</si>
  <si>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</si>
  <si>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</si>
  <si>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</si>
  <si>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</si>
  <si>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</si>
  <si>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</si>
  <si>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</si>
  <si>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</si>
  <si>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</si>
  <si>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</si>
  <si>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</si>
  <si>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</si>
  <si>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</si>
  <si>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</si>
  <si>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</si>
  <si>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</si>
  <si>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</si>
  <si>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</si>
  <si>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</si>
  <si>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</si>
  <si>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</si>
  <si>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</si>
  <si>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</si>
  <si>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</si>
  <si>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</si>
  <si>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</si>
  <si>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</si>
  <si>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</si>
  <si>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</si>
  <si>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</si>
  <si>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</si>
  <si>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</si>
  <si>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</si>
  <si>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</si>
  <si>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</si>
  <si>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</si>
  <si>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</si>
  <si>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</si>
  <si>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</si>
  <si>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</si>
  <si>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</si>
  <si>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</si>
  <si>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</si>
  <si>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</si>
  <si>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</si>
  <si>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</si>
  <si>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</si>
  <si>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</si>
  <si>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</si>
  <si>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</si>
  <si>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</si>
  <si>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</si>
  <si>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</si>
  <si>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</si>
  <si>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</si>
  <si>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</si>
  <si>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</si>
  <si>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</si>
  <si>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</si>
  <si>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</si>
  <si>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</si>
  <si>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</si>
  <si>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</si>
  <si>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</si>
  <si>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</si>
  <si>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</si>
  <si>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</si>
  <si>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</si>
  <si>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</si>
  <si>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</si>
  <si>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</si>
  <si>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</si>
  <si>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</si>
  <si>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</si>
  <si>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</si>
  <si>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</si>
  <si>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</si>
  <si>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</si>
  <si>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</si>
  <si>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</si>
  <si>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</si>
  <si>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</si>
  <si>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</si>
  <si>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</si>
  <si>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</si>
  <si>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</si>
  <si>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</si>
  <si>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</si>
  <si>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</si>
  <si>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</si>
  <si>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</si>
  <si>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</si>
  <si>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</si>
  <si>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</si>
  <si>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</si>
  <si>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</si>
  <si>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</si>
  <si>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</si>
  <si>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</si>
  <si>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</si>
  <si>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</si>
  <si>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</si>
  <si>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</si>
  <si>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</si>
  <si>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</si>
  <si>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</si>
  <si>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</si>
  <si>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</si>
  <si>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</si>
  <si>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</si>
  <si>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</si>
  <si>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</si>
  <si>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</si>
  <si>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</si>
  <si>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</si>
  <si>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</si>
  <si>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</si>
  <si>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</si>
  <si>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</si>
  <si>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</si>
  <si>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</si>
  <si>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</si>
  <si>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</si>
  <si>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</si>
  <si>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</si>
  <si>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</si>
  <si>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</si>
  <si>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</si>
  <si>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</si>
  <si>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</si>
  <si>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</si>
  <si>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</si>
  <si>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</si>
  <si>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</si>
  <si>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</si>
  <si>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</si>
  <si>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</si>
  <si>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</si>
  <si>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</si>
  <si>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</si>
  <si>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</si>
  <si>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</si>
  <si>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</si>
  <si>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</si>
  <si>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</si>
  <si>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</si>
  <si>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</si>
  <si>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</si>
  <si>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</si>
  <si>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</si>
  <si>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</si>
  <si>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</si>
  <si>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</si>
  <si>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</si>
  <si>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</si>
  <si>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</si>
  <si>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</si>
  <si>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</si>
  <si>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</si>
  <si>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</si>
  <si>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</si>
  <si>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</si>
  <si>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</si>
  <si>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</si>
  <si>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</si>
  <si>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</si>
  <si>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</si>
  <si>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</si>
  <si>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</si>
  <si>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</si>
  <si>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</si>
  <si>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</si>
  <si>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</si>
  <si>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</si>
  <si>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</si>
  <si>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</si>
  <si>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</si>
  <si>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</si>
  <si>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</si>
  <si>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</si>
  <si>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</si>
  <si>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</si>
  <si>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</si>
  <si>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</si>
  <si>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</si>
  <si>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</si>
  <si>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</si>
  <si>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</si>
  <si>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</si>
  <si>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</si>
  <si>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</si>
  <si>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</si>
  <si>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</si>
  <si>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</si>
  <si>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</si>
  <si>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</si>
  <si>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</si>
  <si>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</si>
  <si>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</si>
  <si>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</si>
  <si>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</si>
  <si>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</si>
  <si>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</si>
  <si>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</si>
  <si>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</si>
  <si>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</si>
  <si>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</si>
  <si>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</si>
  <si>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</si>
  <si>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</si>
  <si>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</si>
  <si>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</si>
  <si>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</si>
  <si>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</si>
  <si>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</si>
  <si>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</si>
  <si>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</si>
  <si>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</si>
  <si>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</si>
  <si>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</si>
  <si>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</si>
  <si>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</si>
  <si>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</si>
  <si>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</si>
  <si>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</si>
  <si>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</si>
  <si>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</si>
  <si>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</si>
  <si>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</si>
  <si>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</si>
  <si>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</si>
  <si>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</si>
  <si>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</si>
  <si>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</si>
  <si>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</si>
  <si>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</si>
  <si>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</si>
  <si>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</si>
  <si>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</si>
  <si>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</si>
  <si>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</si>
  <si>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</si>
  <si>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</si>
  <si>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</si>
  <si>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</si>
  <si>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</si>
  <si>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</si>
  <si>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</si>
  <si>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</si>
  <si>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</si>
  <si>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</si>
  <si>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</si>
  <si>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</si>
  <si>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</si>
  <si>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</si>
  <si>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</si>
  <si>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</si>
  <si>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</si>
  <si>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</si>
  <si>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</si>
  <si>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</si>
  <si>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</si>
  <si>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</si>
  <si>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</si>
  <si>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</si>
  <si>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</si>
  <si>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</si>
  <si>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</si>
  <si>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</si>
  <si>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</si>
  <si>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</si>
  <si>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</si>
  <si>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</si>
  <si>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</si>
  <si>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</si>
  <si>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</si>
  <si>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</si>
  <si>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</si>
  <si>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</si>
  <si>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</si>
  <si>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</si>
  <si>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</si>
  <si>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</si>
  <si>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</si>
  <si>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</si>
  <si>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</si>
  <si>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</si>
  <si>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</si>
  <si>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</si>
  <si>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</si>
  <si>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</si>
  <si>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</si>
  <si>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</si>
  <si>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</si>
  <si>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</si>
  <si>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</si>
  <si>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</si>
  <si>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</si>
  <si>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</si>
  <si>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</si>
  <si>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</si>
  <si>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</si>
  <si>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</si>
  <si>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</si>
  <si>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</si>
  <si>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</si>
  <si>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</si>
  <si>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</si>
  <si>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</si>
  <si>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</si>
  <si>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</si>
  <si>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</si>
  <si>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</si>
  <si>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</si>
  <si>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</si>
  <si>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</si>
  <si>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</si>
  <si>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</si>
  <si>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</si>
  <si>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</si>
  <si>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</si>
  <si>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</si>
  <si>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</si>
  <si>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</si>
  <si>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</si>
  <si>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</si>
  <si>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</si>
  <si>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</si>
  <si>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</si>
  <si>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</si>
  <si>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</si>
  <si>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</si>
  <si>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</si>
  <si>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</si>
  <si>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</si>
  <si>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</si>
  <si>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</si>
  <si>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</si>
  <si>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</si>
  <si>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</si>
  <si>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</si>
  <si>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</si>
  <si>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</si>
  <si>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</si>
  <si>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</si>
  <si>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</si>
  <si>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</si>
  <si>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</si>
  <si>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</si>
  <si>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</si>
  <si>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</si>
  <si>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</si>
  <si>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</si>
  <si>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</si>
  <si>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</si>
  <si>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</si>
  <si>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</si>
  <si>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</si>
  <si>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</si>
  <si>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</si>
  <si>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</si>
  <si>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</si>
  <si>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</si>
  <si>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</si>
  <si>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</si>
  <si>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</si>
  <si>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</si>
  <si>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</si>
  <si>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</si>
  <si>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</si>
  <si>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</si>
  <si>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</si>
  <si>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</si>
  <si>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</si>
  <si>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</si>
  <si>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</si>
  <si>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</si>
  <si>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</si>
  <si>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</si>
  <si>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</si>
  <si>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</si>
  <si>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</si>
  <si>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</si>
  <si>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</si>
  <si>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</si>
  <si>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</si>
  <si>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</si>
  <si>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</si>
  <si>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</si>
  <si>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</si>
  <si>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</si>
  <si>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</si>
  <si>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</si>
  <si>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</si>
  <si>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</si>
  <si>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</si>
  <si>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</si>
  <si>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</si>
  <si>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</si>
  <si>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</si>
  <si>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</si>
  <si>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</si>
  <si>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</si>
  <si>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</si>
  <si>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</si>
  <si>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</si>
  <si>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</si>
  <si>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</si>
  <si>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</si>
  <si>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</si>
  <si>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</si>
  <si>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</si>
  <si>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</si>
  <si>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</si>
  <si>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</si>
  <si>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</si>
  <si>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</si>
  <si>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</si>
  <si>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</si>
  <si>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</si>
  <si>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</si>
  <si>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</si>
  <si>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</si>
  <si>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</si>
  <si>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</si>
  <si>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</si>
  <si>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</si>
  <si>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</si>
  <si>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</si>
  <si>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</si>
  <si>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</si>
  <si>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</si>
  <si>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</si>
  <si>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</si>
  <si>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</si>
  <si>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</si>
  <si>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</si>
  <si>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</si>
  <si>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</si>
  <si>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</si>
  <si>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</si>
  <si>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</si>
  <si>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</si>
  <si>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</si>
  <si>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</si>
  <si>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</si>
  <si>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</si>
  <si>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</si>
  <si>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</si>
  <si>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</si>
  <si>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</si>
  <si>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</si>
  <si>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</si>
  <si>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</si>
  <si>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</si>
  <si>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</si>
  <si>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</si>
  <si>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</si>
  <si>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</si>
  <si>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</si>
  <si>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</si>
  <si>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</si>
  <si>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</si>
  <si>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</si>
  <si>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</si>
  <si>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</si>
  <si>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</si>
  <si>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</si>
  <si>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</si>
  <si>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</si>
  <si>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</si>
  <si>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</si>
  <si>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</si>
  <si>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</si>
  <si>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</si>
  <si>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</si>
  <si>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</si>
  <si>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</si>
  <si>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</si>
  <si>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</si>
  <si>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</si>
  <si>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</si>
  <si>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</si>
  <si>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</si>
  <si>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</si>
  <si>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</si>
  <si>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</si>
  <si>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</si>
  <si>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</si>
  <si>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</si>
  <si>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</si>
  <si>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</si>
  <si>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</si>
  <si>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</si>
  <si>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</si>
  <si>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</si>
  <si>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</si>
  <si>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</si>
  <si>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</si>
  <si>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</si>
  <si>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</si>
  <si>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</si>
  <si>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</si>
  <si>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</si>
  <si>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</si>
  <si>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</si>
  <si>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</si>
  <si>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</si>
  <si>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</si>
  <si>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</si>
  <si>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</si>
  <si>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</si>
  <si>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</si>
  <si>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</si>
  <si>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</si>
  <si>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</si>
  <si>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</si>
  <si>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</si>
  <si>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</si>
  <si>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</si>
  <si>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</si>
  <si>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</si>
  <si>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</si>
  <si>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</si>
  <si>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</si>
  <si>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</si>
  <si>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</si>
  <si>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</si>
  <si>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</si>
  <si>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</si>
  <si>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</si>
  <si>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</si>
  <si>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</si>
  <si>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</si>
  <si>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</si>
  <si>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</si>
  <si>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</si>
  <si>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</si>
  <si>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</si>
  <si>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</si>
  <si>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</si>
  <si>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</si>
  <si>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</si>
  <si>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</si>
  <si>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</si>
  <si>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</si>
  <si>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</si>
  <si>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</si>
  <si>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</si>
  <si>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</si>
  <si>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</si>
  <si>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</si>
  <si>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</si>
  <si>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</si>
  <si>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</si>
  <si>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</si>
  <si>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</si>
  <si>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</si>
  <si>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</si>
  <si>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</si>
  <si>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</si>
  <si>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</si>
  <si>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</si>
  <si>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</si>
  <si>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</si>
  <si>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</si>
  <si>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</si>
  <si>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</si>
  <si>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</si>
  <si>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</si>
  <si>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</si>
  <si>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</si>
  <si>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</si>
  <si>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</si>
  <si>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</si>
  <si>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</si>
  <si>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</si>
  <si>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</si>
  <si>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</si>
  <si>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</si>
  <si>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</si>
  <si>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</si>
  <si>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</si>
  <si>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</si>
  <si>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</si>
  <si>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</si>
  <si>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</si>
  <si>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</si>
  <si>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</si>
  <si>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</si>
  <si>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</si>
  <si>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</si>
  <si>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</si>
  <si>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</si>
  <si>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</si>
  <si>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</si>
  <si>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</si>
  <si>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</si>
  <si>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</si>
  <si>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</si>
  <si>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</si>
  <si>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</si>
  <si>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</si>
  <si>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</si>
  <si>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</si>
  <si>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</si>
  <si>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</si>
  <si>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</si>
  <si>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</si>
  <si>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</si>
  <si>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</si>
  <si>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</si>
  <si>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</si>
  <si>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</si>
  <si>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</si>
  <si>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</si>
  <si>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</si>
  <si>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</si>
  <si>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</si>
  <si>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</si>
  <si>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</si>
  <si>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</si>
  <si>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</si>
  <si>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</si>
  <si>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</si>
  <si>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</si>
  <si>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</si>
  <si>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</si>
  <si>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</si>
  <si>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</si>
  <si>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</si>
  <si>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</si>
  <si>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</si>
  <si>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</si>
  <si>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</si>
  <si>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</si>
  <si>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</si>
  <si>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</si>
  <si>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</si>
  <si>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</si>
  <si>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</si>
  <si>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</si>
  <si>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</si>
  <si>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</si>
  <si>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</si>
  <si>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</si>
  <si>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</si>
  <si>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</si>
  <si>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</si>
  <si>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</si>
  <si>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</si>
  <si>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</si>
  <si>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</si>
  <si>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</si>
  <si>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</si>
  <si>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</si>
  <si>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</si>
  <si>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</si>
  <si>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</si>
  <si>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</si>
  <si>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</si>
  <si>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</si>
  <si>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</si>
  <si>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</si>
  <si>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</si>
  <si>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</si>
  <si>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</si>
  <si>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</si>
  <si>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</si>
  <si>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</si>
  <si>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</si>
  <si>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</si>
  <si>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</si>
  <si>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</si>
  <si>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</si>
  <si>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</si>
  <si>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</si>
  <si>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</si>
  <si>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</si>
  <si>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</si>
  <si>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</si>
  <si>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</si>
  <si>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</si>
  <si>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</si>
  <si>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</si>
  <si>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</si>
  <si>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</si>
  <si>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</si>
  <si>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</si>
  <si>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</si>
  <si>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</si>
  <si>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</si>
  <si>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</si>
  <si>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</si>
  <si>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</si>
  <si>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</si>
  <si>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</si>
  <si>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</si>
  <si>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</si>
  <si>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</si>
  <si>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</si>
  <si>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</si>
  <si>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</si>
  <si>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</si>
  <si>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</si>
  <si>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</si>
  <si>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</si>
  <si>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</si>
  <si>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</si>
  <si>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</si>
  <si>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</si>
  <si>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</si>
  <si>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</si>
  <si>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</si>
  <si>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</si>
  <si>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</si>
  <si>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</si>
  <si>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</si>
  <si>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</si>
  <si>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</si>
  <si>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</si>
  <si>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</si>
  <si>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</si>
  <si>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</si>
  <si>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</si>
  <si>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</si>
  <si>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</si>
  <si>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</si>
  <si>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</si>
  <si>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</si>
  <si>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</si>
  <si>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</si>
  <si>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</si>
  <si>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</si>
  <si>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</si>
  <si>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</si>
  <si>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</si>
  <si>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</si>
  <si>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</si>
  <si>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</si>
  <si>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</si>
  <si>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</si>
  <si>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</si>
  <si>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</si>
  <si>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</si>
  <si>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</si>
  <si>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</si>
  <si>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</si>
  <si>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</si>
  <si>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</si>
  <si>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</si>
  <si>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</si>
  <si>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</si>
  <si>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</si>
  <si>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</si>
  <si>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</si>
  <si>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</si>
  <si>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</si>
  <si>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</si>
  <si>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</si>
  <si>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</si>
  <si>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</si>
  <si>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</si>
  <si>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</si>
  <si>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</si>
  <si>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</si>
  <si>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</si>
  <si>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</si>
  <si>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</si>
  <si>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</si>
  <si>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</si>
  <si>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</si>
  <si>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</si>
  <si>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</si>
  <si>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</si>
  <si>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</si>
  <si>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</si>
  <si>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</si>
  <si>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</si>
  <si>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</si>
  <si>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</si>
  <si>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</si>
  <si>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</si>
  <si>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</si>
  <si>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</si>
  <si>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</si>
  <si>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</si>
  <si>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</si>
  <si>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</si>
  <si>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</si>
  <si>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</si>
  <si>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</si>
  <si>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</si>
  <si>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</si>
  <si>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</si>
  <si>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</si>
  <si>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</si>
  <si>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</si>
  <si>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</si>
  <si>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</si>
  <si>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</si>
  <si>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</si>
  <si>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</si>
  <si>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</si>
  <si>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</si>
  <si>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</si>
  <si>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</si>
  <si>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</si>
  <si>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</si>
  <si>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</si>
  <si>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</si>
  <si>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</si>
  <si>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</si>
  <si>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</si>
  <si>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</si>
  <si>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</si>
  <si>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</si>
  <si>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</si>
  <si>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</si>
  <si>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</si>
  <si>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</si>
  <si>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</si>
  <si>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</si>
  <si>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</si>
  <si>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</si>
  <si>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</si>
  <si>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</si>
  <si>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</si>
  <si>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</si>
  <si>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</si>
  <si>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</si>
  <si>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</si>
  <si>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</si>
  <si>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</si>
  <si>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</si>
  <si>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</si>
  <si>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</si>
  <si>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</si>
  <si>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</si>
  <si>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</si>
  <si>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</si>
  <si>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</si>
  <si>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</si>
  <si>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</si>
  <si>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</si>
  <si>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</si>
  <si>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</si>
  <si>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</si>
  <si>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</si>
  <si>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</si>
  <si>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</si>
  <si>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</si>
  <si>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</si>
  <si>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</si>
  <si>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</si>
  <si>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</si>
  <si>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</si>
  <si>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</si>
  <si>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</si>
  <si>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</si>
  <si>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</si>
  <si>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</si>
  <si>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</si>
  <si>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</si>
  <si>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</si>
  <si>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</si>
  <si>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</si>
  <si>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</si>
  <si>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</si>
  <si>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</si>
  <si>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</si>
  <si>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</si>
  <si>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</si>
  <si>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</si>
  <si>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</si>
  <si>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</si>
  <si>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</si>
  <si>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</si>
  <si>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</si>
  <si>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</si>
  <si>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</si>
  <si>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</si>
  <si>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</si>
  <si>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</si>
  <si>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</si>
  <si>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</si>
  <si>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</si>
  <si>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</si>
  <si>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</si>
  <si>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</si>
  <si>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</si>
  <si>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</si>
  <si>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</si>
  <si>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</si>
  <si>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</si>
  <si>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</si>
  <si>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</si>
  <si>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</si>
  <si>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</si>
  <si>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</si>
  <si>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</si>
  <si>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</si>
  <si>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</si>
  <si>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</si>
  <si>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</si>
  <si>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</si>
  <si>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</si>
  <si>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</si>
  <si>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</si>
  <si>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</si>
  <si>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</si>
  <si>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</si>
  <si>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</si>
  <si>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</si>
  <si>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</si>
  <si>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</si>
  <si>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</si>
  <si>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</si>
  <si>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</si>
  <si>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</si>
  <si>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</si>
  <si>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</si>
  <si>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</si>
  <si>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</si>
  <si>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</si>
  <si>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</si>
  <si>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</si>
  <si>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</si>
  <si>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</si>
  <si>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</si>
  <si>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</si>
  <si>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</si>
  <si>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</si>
  <si>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</si>
  <si>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</si>
  <si>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</si>
  <si>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</si>
  <si>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</si>
  <si>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</si>
  <si>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</si>
  <si>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</si>
  <si>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</si>
  <si>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</si>
  <si>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</si>
  <si>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</si>
  <si>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</si>
  <si>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</si>
  <si>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</si>
  <si>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</si>
  <si>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</si>
  <si>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</si>
  <si>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</si>
  <si>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</si>
  <si>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</si>
  <si>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</si>
  <si>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</si>
  <si>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</si>
  <si>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</si>
  <si>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</si>
  <si>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</si>
  <si>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</si>
  <si>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</si>
  <si>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</si>
  <si>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</si>
  <si>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</si>
  <si>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</si>
  <si>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</si>
  <si>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</si>
  <si>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</si>
  <si>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</si>
  <si>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</si>
  <si>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</si>
  <si>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</si>
  <si>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</si>
  <si>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</si>
  <si>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</si>
  <si>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</si>
  <si>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</si>
  <si>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</si>
  <si>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</si>
  <si>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</si>
  <si>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</si>
  <si>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</si>
  <si>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</si>
  <si>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</si>
  <si>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</si>
  <si>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</si>
  <si>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</si>
  <si>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</si>
  <si>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</si>
  <si>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</si>
  <si>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</si>
  <si>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</si>
  <si>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</si>
  <si>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</si>
  <si>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</si>
  <si>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</si>
  <si>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</si>
  <si>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</si>
  <si>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</si>
  <si>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</si>
  <si>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</si>
  <si>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</si>
  <si>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</si>
  <si>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</si>
  <si>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</si>
  <si>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</si>
  <si>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</si>
  <si>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</si>
  <si>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</si>
  <si>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</si>
  <si>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</si>
  <si>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</si>
  <si>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</si>
  <si>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</si>
  <si>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</si>
  <si>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</si>
  <si>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</si>
  <si>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</si>
  <si>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</si>
  <si>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</si>
  <si>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</si>
  <si>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</si>
  <si>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</si>
  <si>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</si>
  <si>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</si>
  <si>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</si>
  <si>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</si>
  <si>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</si>
  <si>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</si>
  <si>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</si>
  <si>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</si>
  <si>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</si>
  <si>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</si>
  <si>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</si>
  <si>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</si>
  <si>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</si>
  <si>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</si>
  <si>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</si>
  <si>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</si>
  <si>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</si>
  <si>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</si>
  <si>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</si>
  <si>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</si>
  <si>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</si>
  <si>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</si>
  <si>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</si>
  <si>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</si>
  <si>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</si>
  <si>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</si>
  <si>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</si>
  <si>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</si>
  <si>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</si>
  <si>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</si>
  <si>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</si>
  <si>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</si>
  <si>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</si>
  <si>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</si>
  <si>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</si>
  <si>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</si>
  <si>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</si>
  <si>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</si>
  <si>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</si>
  <si>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</si>
  <si>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</si>
  <si>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</si>
  <si>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</si>
  <si>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</si>
  <si>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</si>
  <si>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</si>
  <si>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</si>
  <si>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</si>
  <si>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</si>
  <si>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</si>
  <si>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</si>
  <si>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</si>
  <si>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</si>
  <si>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</si>
  <si>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</si>
  <si>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</si>
  <si>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</si>
  <si>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</si>
  <si>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</si>
  <si>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</si>
  <si>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</si>
  <si>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</si>
  <si>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</si>
  <si>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</si>
  <si>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</si>
  <si>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</si>
  <si>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</si>
  <si>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</si>
  <si>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</si>
  <si>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</si>
  <si>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</si>
  <si>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</si>
  <si>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</si>
  <si>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</si>
  <si>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</si>
  <si>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</si>
  <si>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</si>
  <si>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</si>
  <si>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</si>
  <si>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</si>
  <si>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</si>
  <si>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</si>
  <si>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</si>
  <si>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</si>
  <si>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</si>
  <si>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</si>
  <si>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</si>
  <si>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</si>
  <si>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</si>
  <si>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</si>
  <si>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</si>
  <si>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</si>
  <si>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</si>
  <si>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</si>
  <si>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</si>
  <si>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</si>
  <si>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</si>
  <si>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</si>
  <si>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</si>
  <si>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</si>
  <si>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</si>
  <si>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</si>
  <si>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</si>
  <si>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</si>
  <si>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</si>
  <si>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</si>
  <si>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</si>
  <si>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</si>
  <si>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</si>
  <si>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</si>
  <si>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</si>
  <si>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</si>
  <si>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</si>
  <si>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</si>
  <si>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</si>
  <si>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</si>
  <si>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</si>
  <si>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</si>
  <si>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</si>
  <si>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</si>
  <si>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</si>
  <si>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</si>
  <si>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</si>
  <si>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</si>
  <si>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</si>
  <si>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</si>
  <si>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</si>
  <si>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</si>
  <si>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</si>
  <si>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</si>
  <si>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</si>
  <si>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</si>
  <si>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</si>
  <si>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</si>
  <si>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</si>
  <si>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</si>
  <si>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</si>
  <si>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</si>
  <si>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</si>
  <si>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</si>
  <si>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</si>
  <si>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</si>
  <si>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</si>
  <si>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</si>
  <si>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</si>
  <si>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</si>
  <si>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</si>
  <si>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</si>
  <si>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</si>
  <si>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</si>
  <si>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</si>
  <si>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</si>
  <si>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</si>
  <si>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</si>
  <si>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</si>
  <si>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</si>
  <si>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</si>
  <si>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</si>
  <si>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</si>
  <si>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</si>
  <si>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</si>
  <si>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</si>
  <si>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</si>
  <si>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</si>
  <si>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</si>
  <si>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</si>
  <si>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</si>
  <si>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</si>
  <si>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</si>
  <si>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</si>
  <si>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</si>
  <si>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</si>
  <si>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</si>
  <si>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</si>
  <si>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</si>
  <si>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</si>
  <si>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</si>
  <si>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</si>
  <si>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</si>
  <si>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</si>
  <si>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</si>
  <si>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</si>
  <si>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</si>
  <si>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</si>
  <si>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</si>
  <si>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</si>
  <si>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</si>
  <si>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</si>
  <si>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</si>
  <si>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</si>
  <si>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</si>
  <si>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</si>
  <si>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</si>
  <si>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</si>
  <si>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</si>
  <si>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</si>
  <si>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</si>
  <si>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</si>
  <si>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</si>
  <si>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</si>
  <si>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</si>
  <si>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</si>
  <si>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</si>
  <si>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</si>
  <si>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</si>
  <si>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</si>
  <si>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</si>
  <si>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</si>
  <si>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</si>
  <si>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</si>
  <si>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</si>
  <si>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</si>
  <si>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</si>
  <si>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</si>
  <si>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</si>
  <si>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</si>
  <si>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</si>
  <si>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</si>
  <si>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</si>
  <si>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</si>
  <si>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</si>
  <si>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</si>
  <si>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</si>
  <si>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</si>
  <si>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</si>
  <si>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</si>
  <si>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</si>
  <si>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</si>
  <si>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</si>
  <si>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</si>
  <si>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</si>
  <si>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</si>
  <si>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</si>
  <si>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</si>
  <si>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</si>
  <si>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</si>
  <si>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</si>
  <si>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</si>
  <si>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</si>
  <si>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</si>
  <si>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</si>
  <si>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</si>
  <si>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</si>
  <si>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</si>
  <si>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</si>
  <si>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</si>
  <si>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</si>
  <si>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</si>
  <si>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</si>
  <si>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</si>
  <si>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</si>
  <si>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</si>
  <si>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</si>
  <si>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</si>
  <si>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</si>
  <si>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</si>
  <si>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</si>
  <si>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</si>
  <si>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</si>
  <si>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</si>
  <si>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</si>
  <si>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</si>
  <si>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</si>
  <si>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</si>
  <si>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</si>
  <si>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</si>
  <si>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</si>
  <si>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</si>
  <si>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</si>
  <si>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</si>
  <si>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</si>
  <si>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</si>
  <si>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</si>
  <si>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</si>
  <si>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</si>
  <si>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</si>
  <si>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</si>
  <si>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</si>
  <si>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</si>
  <si>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</si>
  <si>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</si>
  <si>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</si>
  <si>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</si>
  <si>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</si>
  <si>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</si>
  <si>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</si>
  <si>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</si>
  <si>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</si>
  <si>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</si>
  <si>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</si>
  <si>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</si>
  <si>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</si>
  <si>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</si>
  <si>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</si>
  <si>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</si>
  <si>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</si>
  <si>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</si>
  <si>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</si>
  <si>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</si>
  <si>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</si>
  <si>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</si>
  <si>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</si>
  <si>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</si>
  <si>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</si>
  <si>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</si>
  <si>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</si>
  <si>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</si>
  <si>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</si>
  <si>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</si>
  <si>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</si>
  <si>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</si>
  <si>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</si>
  <si>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</si>
  <si>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</si>
  <si>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</si>
  <si>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</si>
  <si>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</si>
  <si>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</si>
  <si>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</si>
  <si>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</si>
  <si>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</si>
  <si>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</si>
  <si>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</si>
  <si>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</si>
  <si>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</si>
  <si>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</si>
  <si>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</si>
  <si>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</si>
  <si>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</si>
  <si>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</si>
  <si>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</si>
  <si>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</si>
  <si>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</si>
  <si>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</si>
  <si>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</si>
  <si>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</si>
  <si>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</si>
  <si>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</si>
  <si>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</si>
  <si>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</si>
  <si>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</si>
  <si>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</si>
  <si>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</si>
  <si>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</si>
  <si>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</si>
  <si>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</si>
  <si>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</si>
  <si>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</si>
  <si>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</si>
  <si>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</si>
  <si>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</si>
  <si>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</si>
  <si>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</si>
  <si>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</si>
  <si>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</si>
  <si>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</si>
  <si>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</si>
  <si>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</si>
  <si>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</si>
  <si>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</si>
  <si>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</si>
  <si>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</si>
  <si>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</si>
  <si>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</si>
  <si>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</si>
  <si>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</si>
  <si>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</si>
  <si>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</si>
  <si>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</si>
  <si>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</si>
  <si>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</si>
  <si>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</si>
  <si>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</si>
  <si>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</si>
  <si>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</si>
  <si>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</si>
  <si>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</si>
  <si>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</si>
  <si>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</si>
  <si>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</si>
  <si>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</si>
  <si>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</si>
  <si>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</si>
  <si>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</si>
  <si>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</si>
  <si>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</si>
  <si>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</si>
  <si>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</si>
  <si>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</si>
  <si>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</si>
  <si>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</si>
  <si>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</si>
  <si>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</si>
  <si>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</si>
  <si>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</si>
  <si>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</si>
  <si>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</si>
  <si>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</si>
  <si>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</si>
  <si>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</si>
  <si>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</si>
  <si>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</si>
  <si>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</si>
  <si>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</si>
  <si>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</si>
  <si>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</si>
  <si>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</si>
  <si>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</si>
  <si>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</si>
  <si>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</si>
  <si>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</si>
  <si>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</si>
  <si>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</si>
  <si>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</si>
  <si>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</si>
  <si>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</si>
  <si>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</si>
  <si>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</si>
  <si>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</si>
  <si>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</si>
  <si>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</si>
  <si>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</si>
  <si>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</si>
  <si>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</si>
  <si>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</si>
  <si>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</si>
  <si>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</si>
  <si>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</si>
  <si>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</si>
  <si>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</si>
  <si>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</si>
  <si>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</si>
  <si>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</si>
  <si>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</si>
  <si>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</si>
  <si>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</si>
  <si>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</si>
  <si>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</si>
  <si>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</si>
  <si>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</si>
  <si>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</si>
  <si>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</si>
  <si>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</si>
  <si>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</si>
  <si>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</si>
  <si>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</si>
  <si>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</si>
  <si>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</si>
  <si>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</si>
  <si>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</si>
  <si>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</si>
  <si>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</si>
  <si>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</si>
  <si>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</si>
  <si>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</si>
  <si>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</si>
  <si>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</si>
  <si>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</si>
  <si>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</si>
  <si>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</si>
  <si>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</si>
  <si>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</si>
  <si>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</si>
  <si>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</si>
  <si>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</si>
  <si>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</si>
  <si>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</si>
  <si>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</si>
  <si>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</si>
  <si>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</si>
  <si>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</si>
  <si>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</si>
  <si>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</si>
  <si>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</si>
  <si>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</si>
  <si>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</si>
  <si>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</si>
  <si>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</si>
  <si>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</si>
  <si>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</si>
  <si>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</si>
  <si>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</si>
  <si>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</si>
  <si>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</si>
  <si>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</si>
  <si>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</si>
  <si>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</si>
  <si>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</si>
  <si>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</si>
  <si>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</si>
  <si>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</si>
  <si>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</si>
  <si>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</si>
  <si>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</si>
  <si>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</si>
  <si>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</si>
  <si>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</si>
  <si>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</si>
  <si>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</si>
  <si>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</si>
  <si>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</si>
  <si>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</si>
  <si>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</si>
  <si>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</si>
  <si>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</si>
  <si>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</si>
  <si>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</si>
  <si>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</si>
  <si>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</si>
  <si>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</si>
  <si>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</si>
  <si>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</si>
  <si>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</si>
  <si>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</si>
  <si>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</si>
  <si>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</si>
  <si>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</si>
  <si>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</si>
  <si>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</si>
  <si>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</si>
  <si>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</si>
  <si>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</si>
  <si>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</si>
  <si>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</si>
  <si>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</si>
  <si>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</si>
  <si>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</si>
  <si>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</si>
  <si>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</si>
  <si>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</si>
  <si>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</si>
  <si>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</si>
  <si>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</si>
  <si>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</si>
  <si>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</si>
  <si>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</si>
  <si>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</si>
  <si>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</si>
  <si>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</si>
  <si>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</si>
  <si>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</si>
  <si>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</si>
  <si>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</si>
  <si>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</si>
  <si>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</si>
  <si>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</si>
  <si>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</si>
  <si>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</si>
  <si>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</si>
  <si>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</si>
  <si>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</si>
  <si>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</si>
  <si>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</si>
  <si>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</si>
  <si>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</si>
  <si>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</si>
  <si>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</si>
  <si>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</si>
  <si>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</si>
  <si>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</si>
  <si>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</si>
  <si>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</si>
  <si>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</si>
  <si>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</si>
  <si>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</si>
  <si>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</si>
  <si>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</si>
  <si>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</si>
  <si>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</si>
  <si>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</si>
  <si>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</si>
  <si>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</si>
  <si>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</si>
  <si>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</si>
  <si>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</si>
  <si>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</si>
  <si>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</si>
  <si>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</si>
  <si>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</si>
  <si>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</si>
  <si>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</si>
  <si>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</si>
  <si>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</si>
  <si>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</si>
  <si>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</si>
  <si>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</si>
  <si>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</si>
  <si>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</si>
  <si>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</si>
  <si>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</si>
  <si>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</si>
  <si>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</si>
  <si>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</si>
  <si>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</si>
  <si>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</si>
  <si>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</si>
  <si>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</si>
  <si>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</si>
  <si>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</si>
  <si>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</si>
  <si>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</si>
  <si>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</si>
  <si>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</si>
  <si>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</si>
  <si>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</si>
  <si>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</si>
  <si>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</si>
  <si>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</si>
  <si>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</si>
  <si>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</si>
  <si>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</si>
  <si>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</si>
  <si>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</si>
  <si>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</si>
  <si>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</si>
  <si>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</si>
  <si>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</si>
  <si>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</si>
  <si>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</si>
  <si>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</si>
  <si>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</si>
  <si>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</si>
  <si>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</si>
  <si>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</si>
  <si>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</si>
  <si>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</si>
  <si>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</si>
  <si>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</si>
  <si>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</si>
  <si>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</si>
  <si>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</si>
  <si>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</si>
  <si>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</si>
  <si>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</si>
  <si>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</si>
  <si>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</si>
  <si>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</si>
  <si>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</si>
  <si>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</si>
  <si>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</si>
  <si>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</si>
  <si>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</si>
  <si>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</si>
  <si>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</si>
  <si>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</si>
  <si>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</si>
  <si>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</si>
  <si>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</si>
  <si>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</si>
  <si>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</si>
  <si>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</si>
  <si>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</si>
  <si>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</si>
  <si>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</si>
  <si>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</si>
  <si>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</si>
  <si>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</si>
  <si>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</si>
  <si>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</si>
  <si>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</si>
  <si>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</si>
  <si>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</si>
  <si>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</si>
  <si>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</si>
  <si>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</si>
  <si>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</si>
  <si>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</si>
  <si>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</si>
  <si>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</si>
  <si>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</si>
  <si>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</si>
  <si>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</si>
  <si>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</si>
  <si>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</si>
  <si>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</si>
  <si>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</si>
  <si>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</si>
  <si>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</si>
  <si>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</si>
  <si>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</si>
  <si>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</si>
  <si>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</si>
  <si>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</si>
  <si>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</si>
  <si>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</si>
  <si>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</si>
  <si>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</si>
  <si>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</si>
  <si>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</si>
  <si>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</si>
  <si>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</si>
  <si>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</si>
  <si>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</si>
  <si>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</si>
  <si>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</si>
  <si>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</si>
  <si>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</si>
  <si>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</si>
  <si>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</si>
  <si>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</si>
  <si>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</si>
  <si>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</si>
  <si>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</si>
  <si>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</si>
  <si>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</si>
  <si>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</si>
  <si>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</si>
  <si>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</si>
  <si>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</si>
  <si>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</si>
  <si>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</si>
  <si>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</si>
  <si>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</si>
  <si>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</si>
  <si>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</si>
  <si>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</si>
  <si>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</si>
  <si>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</si>
  <si>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</si>
  <si>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</si>
  <si>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</si>
  <si>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</si>
  <si>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</si>
  <si>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</si>
  <si>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</si>
  <si>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</si>
  <si>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</si>
  <si>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</si>
  <si>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</si>
  <si>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</si>
  <si>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</si>
  <si>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</si>
  <si>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</si>
  <si>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</si>
  <si>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</si>
  <si>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</si>
  <si>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</si>
  <si>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</si>
  <si>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</si>
  <si>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</si>
  <si>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</si>
  <si>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</si>
  <si>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</si>
  <si>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</si>
  <si>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</si>
  <si>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</si>
  <si>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</si>
  <si>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</si>
  <si>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</si>
  <si>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</si>
  <si>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</si>
  <si>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</si>
  <si>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</si>
  <si>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</si>
  <si>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</si>
  <si>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</si>
  <si>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</si>
  <si>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</si>
  <si>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</si>
  <si>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</si>
  <si>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</si>
  <si>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</si>
  <si>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</si>
  <si>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</si>
  <si>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</si>
  <si>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</si>
  <si>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</si>
  <si>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</si>
  <si>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</si>
  <si>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</si>
  <si>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</si>
  <si>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</si>
  <si>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</si>
  <si>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</si>
  <si>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</si>
  <si>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</si>
  <si>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</si>
  <si>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</si>
  <si>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</si>
  <si>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</si>
  <si>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</si>
  <si>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</si>
  <si>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</si>
  <si>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</si>
  <si>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</si>
  <si>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</si>
  <si>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</si>
  <si>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</si>
  <si>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</si>
  <si>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</si>
  <si>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</si>
  <si>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</si>
  <si>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</si>
  <si>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</si>
  <si>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</si>
  <si>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</si>
  <si>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</si>
  <si>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</si>
  <si>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</si>
  <si>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</si>
  <si>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</si>
  <si>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</si>
  <si>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</si>
  <si>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</si>
  <si>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</si>
  <si>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</si>
  <si>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</si>
  <si>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</si>
  <si>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</si>
  <si>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</si>
  <si>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</si>
  <si>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</si>
  <si>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</si>
  <si>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</si>
  <si>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</si>
  <si>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</si>
  <si>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</si>
  <si>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</si>
  <si>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</si>
  <si>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</si>
  <si>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</si>
  <si>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</si>
  <si>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</si>
  <si>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</si>
  <si>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</si>
  <si>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</si>
  <si>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</si>
  <si>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</si>
  <si>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</si>
  <si>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</si>
  <si>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</si>
  <si>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</si>
  <si>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</si>
  <si>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</si>
  <si>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</si>
  <si>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</si>
  <si>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</si>
  <si>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</si>
  <si>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</si>
  <si>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</si>
  <si>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</si>
  <si>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</si>
  <si>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</si>
  <si>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</si>
  <si>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</si>
  <si>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</si>
  <si>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</si>
  <si>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</si>
  <si>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</si>
  <si>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</si>
  <si>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</si>
  <si>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</si>
  <si>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</si>
  <si>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</si>
  <si>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</si>
  <si>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</si>
  <si>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</si>
  <si>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</si>
  <si>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</si>
  <si>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</si>
  <si>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</si>
  <si>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</si>
  <si>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</si>
  <si>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</si>
  <si>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</si>
  <si>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</si>
  <si>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</si>
  <si>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</si>
  <si>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</si>
  <si>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</si>
  <si>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</si>
  <si>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</si>
  <si>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</si>
  <si>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</si>
  <si>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</si>
  <si>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</si>
  <si>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</si>
  <si>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</si>
  <si>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</si>
  <si>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</si>
  <si>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</si>
  <si>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</si>
  <si>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</si>
  <si>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</si>
  <si>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</si>
  <si>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</si>
  <si>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</si>
  <si>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</si>
  <si>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</si>
  <si>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</si>
  <si>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</si>
  <si>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</si>
  <si>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</si>
  <si>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</si>
  <si>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</si>
  <si>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</si>
  <si>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</si>
  <si>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</si>
  <si>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</si>
  <si>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</si>
  <si>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</si>
  <si>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</si>
  <si>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</si>
  <si>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</si>
  <si>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</si>
  <si>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</si>
  <si>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</si>
  <si>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</si>
  <si>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</si>
  <si>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</si>
  <si>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</si>
  <si>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</si>
  <si>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</si>
  <si>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</si>
  <si>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</si>
  <si>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</si>
  <si>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</si>
  <si>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</si>
  <si>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</si>
  <si>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</si>
  <si>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</si>
  <si>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</si>
  <si>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</si>
  <si>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</si>
  <si>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</si>
  <si>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</si>
  <si>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</si>
  <si>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</si>
  <si>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</si>
  <si>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</si>
  <si>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</si>
  <si>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</si>
  <si>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</si>
  <si>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</si>
  <si>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</si>
  <si>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</si>
  <si>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</si>
  <si>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</si>
  <si>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</si>
  <si>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</si>
  <si>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</si>
  <si>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</si>
  <si>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</si>
  <si>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</si>
  <si>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</si>
  <si>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</si>
  <si>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</si>
  <si>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</si>
  <si>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</si>
  <si>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</si>
  <si>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</si>
  <si>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</si>
  <si>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</si>
  <si>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</si>
  <si>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</si>
  <si>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</si>
  <si>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</si>
  <si>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</si>
  <si>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</si>
  <si>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</si>
  <si>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</si>
  <si>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</si>
  <si>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</si>
  <si>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</si>
  <si>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</si>
  <si>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</si>
  <si>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</si>
  <si>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</si>
  <si>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</si>
  <si>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</si>
  <si>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</si>
  <si>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</si>
  <si>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</si>
  <si>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</si>
  <si>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</si>
  <si>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</si>
  <si>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</si>
  <si>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</si>
  <si>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</si>
  <si>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</si>
  <si>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</si>
  <si>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</si>
  <si>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</si>
  <si>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</si>
  <si>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</si>
  <si>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</si>
  <si>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</si>
  <si>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</si>
  <si>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</si>
  <si>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</si>
  <si>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</si>
  <si>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</si>
  <si>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</si>
  <si>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</si>
  <si>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</si>
  <si>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</si>
  <si>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</si>
  <si>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</si>
  <si>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</si>
  <si>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</si>
  <si>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</si>
  <si>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</si>
  <si>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</si>
  <si>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</si>
  <si>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</si>
  <si>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</si>
  <si>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</si>
  <si>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</si>
  <si>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</si>
  <si>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</si>
  <si>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</si>
  <si>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</si>
  <si>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</si>
  <si>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</si>
  <si>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</si>
  <si>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</si>
  <si>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</si>
  <si>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</si>
  <si>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</si>
  <si>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</si>
  <si>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</si>
  <si>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</si>
  <si>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</si>
  <si>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</si>
  <si>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</si>
  <si>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</si>
  <si>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</si>
  <si>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</si>
  <si>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</si>
  <si>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</si>
  <si>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</si>
  <si>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</si>
  <si>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</si>
  <si>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</si>
  <si>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</si>
  <si>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</si>
  <si>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</si>
  <si>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</si>
  <si>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</si>
  <si>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</si>
  <si>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</si>
  <si>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</si>
  <si>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</si>
  <si>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</si>
  <si>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</si>
  <si>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</si>
  <si>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</si>
  <si>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</si>
  <si>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</si>
  <si>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</si>
  <si>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</si>
  <si>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</si>
  <si>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</si>
  <si>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</si>
  <si>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</si>
  <si>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</si>
  <si>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</si>
  <si>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</si>
  <si>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</si>
  <si>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</si>
  <si>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</si>
  <si>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</si>
  <si>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</si>
  <si>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</si>
  <si>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</si>
  <si>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</si>
  <si>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</si>
  <si>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</si>
  <si>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</si>
  <si>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</si>
  <si>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</si>
  <si>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</si>
  <si>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</si>
  <si>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</si>
  <si>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</si>
  <si>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</si>
  <si>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</si>
  <si>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</si>
  <si>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</si>
  <si>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</si>
  <si>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</si>
  <si>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</si>
  <si>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</si>
  <si>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</si>
  <si>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</si>
  <si>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</si>
  <si>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</si>
  <si>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</si>
  <si>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</si>
  <si>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</si>
  <si>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</si>
  <si>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</si>
  <si>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</si>
  <si>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</si>
  <si>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</si>
  <si>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</si>
  <si>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</si>
  <si>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</si>
  <si>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</si>
  <si>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</si>
  <si>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</si>
  <si>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</si>
  <si>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</si>
  <si>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</si>
  <si>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</si>
  <si>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</si>
  <si>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</si>
  <si>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</si>
  <si>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</si>
  <si>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</si>
  <si>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</si>
  <si>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</si>
  <si>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</si>
  <si>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</si>
  <si>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</si>
  <si>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</si>
  <si>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</si>
  <si>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</si>
  <si>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</si>
  <si>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</si>
  <si>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</si>
  <si>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</si>
  <si>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</si>
  <si>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</si>
  <si>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</si>
  <si>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</si>
  <si>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</si>
  <si>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</si>
  <si>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</si>
  <si>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</si>
  <si>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</si>
  <si>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</si>
  <si>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</si>
  <si>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</si>
  <si>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</si>
  <si>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</si>
  <si>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</si>
  <si>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</si>
  <si>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</si>
  <si>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</si>
  <si>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</si>
  <si>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</si>
  <si>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</si>
  <si>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</si>
  <si>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</si>
  <si>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</si>
  <si>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</si>
  <si>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</si>
  <si>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</si>
  <si>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</si>
  <si>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</si>
  <si>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</si>
  <si>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</si>
  <si>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</si>
  <si>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</si>
  <si>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</si>
  <si>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</si>
  <si>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</si>
  <si>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</si>
  <si>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</si>
  <si>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</si>
  <si>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</si>
  <si>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</si>
  <si>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</si>
  <si>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</si>
  <si>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</si>
  <si>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</si>
  <si>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</si>
  <si>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</si>
  <si>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</si>
  <si>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</si>
  <si>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</si>
  <si>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</si>
  <si>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</si>
  <si>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</si>
  <si>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</si>
  <si>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</si>
  <si>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</si>
  <si>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</si>
  <si>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</si>
  <si>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</si>
  <si>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</si>
  <si>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</si>
  <si>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</si>
  <si>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</si>
  <si>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</si>
  <si>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</si>
  <si>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</si>
  <si>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</si>
  <si>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</si>
  <si>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</si>
  <si>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</si>
  <si>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</si>
  <si>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</si>
  <si>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</si>
  <si>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</si>
  <si>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</si>
  <si>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</si>
  <si>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</si>
  <si>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</si>
  <si>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</si>
  <si>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</si>
  <si>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</si>
  <si>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</si>
  <si>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</si>
  <si>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</si>
  <si>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</si>
  <si>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</si>
  <si>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</si>
  <si>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</si>
  <si>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</si>
  <si>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</si>
  <si>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</si>
  <si>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</si>
  <si>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</si>
  <si>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</si>
  <si>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</si>
  <si>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</si>
  <si>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</si>
  <si>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</si>
  <si>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</si>
  <si>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</si>
  <si>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</si>
  <si>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</si>
  <si>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</si>
  <si>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</si>
  <si>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</si>
  <si>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</si>
  <si>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</si>
  <si>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</si>
  <si>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</si>
  <si>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</si>
  <si>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</si>
  <si>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</si>
  <si>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</si>
  <si>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</si>
  <si>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</si>
  <si>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</si>
  <si>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</si>
  <si>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</si>
  <si>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</si>
  <si>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</si>
  <si>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</si>
  <si>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</si>
  <si>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</si>
  <si>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</si>
  <si>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</si>
  <si>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</si>
  <si>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</si>
  <si>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</si>
  <si>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</si>
  <si>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</si>
  <si>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</si>
  <si>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</si>
  <si>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</si>
  <si>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</si>
  <si>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</si>
  <si>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</si>
  <si>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</si>
  <si>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</si>
  <si>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</si>
  <si>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</si>
  <si>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</si>
  <si>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</si>
  <si>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</si>
  <si>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</si>
  <si>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</si>
  <si>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</si>
  <si>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</si>
  <si>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</si>
  <si>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</si>
  <si>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</si>
  <si>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</si>
  <si>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</si>
  <si>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</si>
  <si>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</si>
  <si>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</si>
  <si>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</si>
  <si>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</si>
  <si>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</si>
  <si>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</si>
  <si>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</si>
  <si>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</si>
  <si>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</si>
  <si>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</si>
  <si>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</si>
  <si>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</si>
  <si>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</si>
  <si>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</si>
  <si>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</si>
  <si>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</si>
  <si>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</si>
  <si>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</si>
  <si>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</si>
  <si>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</si>
  <si>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</si>
  <si>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</si>
  <si>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</si>
  <si>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</si>
  <si>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</si>
  <si>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</si>
  <si>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</si>
  <si>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</si>
  <si>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</si>
  <si>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</si>
  <si>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</si>
  <si>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</si>
  <si>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</si>
  <si>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</si>
  <si>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</si>
  <si>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</si>
  <si>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</si>
  <si>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</si>
  <si>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</si>
  <si>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</si>
  <si>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</si>
  <si>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</si>
  <si>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</si>
  <si>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</si>
  <si>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</si>
  <si>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</si>
  <si>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</si>
  <si>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</si>
  <si>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</si>
  <si>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</si>
  <si>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</si>
  <si>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</si>
  <si>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</si>
  <si>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</si>
  <si>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</si>
  <si>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</si>
  <si>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</si>
  <si>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</si>
  <si>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</si>
  <si>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</si>
  <si>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</si>
  <si>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</si>
  <si>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</si>
  <si>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</si>
  <si>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</si>
  <si>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</si>
  <si>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</si>
  <si>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</si>
  <si>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</si>
  <si>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</si>
  <si>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</si>
  <si>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</si>
  <si>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</si>
  <si>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</si>
  <si>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</si>
  <si>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</si>
  <si>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</si>
  <si>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</si>
  <si>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</si>
  <si>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</si>
  <si>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</si>
  <si>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</si>
  <si>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</si>
  <si>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</si>
  <si>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</si>
  <si>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</si>
  <si>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</si>
  <si>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</si>
  <si>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</si>
  <si>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</si>
  <si>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</si>
  <si>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</si>
  <si>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</si>
  <si>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</si>
  <si>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</si>
  <si>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</si>
  <si>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</si>
  <si>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</si>
  <si>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</si>
  <si>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</si>
  <si>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</si>
  <si>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</si>
  <si>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</si>
  <si>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</si>
  <si>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</si>
  <si>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</si>
  <si>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</si>
  <si>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</si>
  <si>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</si>
  <si>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</si>
  <si>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</si>
  <si>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</si>
  <si>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</si>
  <si>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</si>
  <si>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</si>
  <si>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</si>
  <si>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</si>
  <si>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</si>
  <si>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</si>
  <si>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</si>
  <si>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</si>
  <si>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</si>
  <si>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</si>
  <si>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</si>
  <si>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</si>
  <si>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</si>
  <si>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</si>
  <si>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</si>
  <si>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</si>
  <si>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</si>
  <si>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</si>
  <si>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</si>
  <si>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</si>
  <si>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</si>
  <si>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</si>
  <si>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</si>
  <si>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</si>
  <si>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</si>
  <si>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</si>
  <si>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</si>
  <si>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</si>
  <si>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</si>
  <si>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</si>
  <si>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</si>
  <si>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</si>
  <si>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</si>
  <si>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</si>
  <si>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</si>
  <si>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</si>
  <si>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</si>
  <si>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</si>
  <si>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</si>
  <si>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</si>
  <si>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</si>
  <si>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</si>
  <si>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</si>
  <si>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</si>
  <si>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</si>
  <si>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</si>
  <si>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</si>
  <si>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</si>
  <si>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</si>
  <si>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</si>
  <si>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</si>
  <si>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</si>
  <si>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</si>
  <si>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</si>
  <si>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</si>
  <si>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</si>
  <si>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</si>
  <si>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</si>
  <si>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</si>
  <si>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</si>
  <si>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</si>
  <si>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</si>
  <si>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</si>
  <si>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</si>
  <si>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</si>
  <si>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</si>
  <si>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</si>
  <si>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</si>
  <si>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</si>
  <si>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</si>
  <si>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</si>
  <si>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</si>
  <si>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</si>
  <si>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</si>
  <si>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</si>
  <si>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</si>
  <si>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</si>
  <si>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</si>
  <si>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</si>
  <si>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</si>
  <si>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</si>
  <si>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</si>
  <si>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</si>
  <si>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</si>
  <si>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</si>
  <si>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</si>
  <si>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</si>
  <si>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</si>
  <si>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</si>
  <si>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</si>
  <si>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</si>
  <si>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</si>
  <si>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</si>
  <si>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</si>
  <si>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</si>
  <si>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</si>
  <si>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</si>
  <si>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</si>
  <si>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</si>
  <si>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</si>
  <si>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</si>
  <si>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</si>
  <si>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</si>
  <si>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</si>
  <si>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</si>
  <si>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</si>
  <si>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</si>
  <si>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</si>
  <si>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</si>
  <si>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</si>
  <si>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</si>
  <si>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</si>
  <si>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</si>
  <si>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</si>
  <si>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</si>
  <si>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</si>
  <si>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</si>
  <si>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</si>
  <si>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</si>
  <si>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</si>
  <si>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</si>
  <si>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</si>
  <si>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</si>
  <si>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</si>
  <si>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</si>
  <si>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</si>
  <si>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</si>
  <si>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</si>
  <si>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</si>
  <si>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</si>
  <si>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</si>
  <si>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</si>
  <si>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</si>
  <si>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</si>
  <si>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</si>
  <si>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</si>
  <si>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</si>
  <si>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</si>
  <si>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</si>
  <si>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</si>
  <si>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</si>
  <si>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</si>
  <si>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</si>
  <si>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</si>
  <si>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</si>
  <si>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</si>
  <si>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</si>
  <si>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</si>
  <si>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</si>
  <si>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</si>
  <si>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</si>
  <si>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</si>
  <si>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</si>
  <si>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</si>
  <si>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</si>
  <si>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</si>
  <si>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</si>
  <si>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</si>
  <si>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</si>
  <si>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</si>
  <si>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</si>
  <si>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</si>
  <si>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</si>
  <si>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</si>
  <si>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</si>
  <si>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</si>
  <si>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</si>
  <si>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</si>
  <si>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</si>
  <si>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</si>
  <si>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</si>
  <si>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</si>
  <si>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</si>
  <si>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</si>
  <si>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</si>
  <si>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</si>
  <si>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</si>
  <si>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</si>
  <si>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</si>
  <si>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</si>
  <si>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</si>
  <si>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</si>
  <si>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</si>
  <si>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</si>
  <si>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</si>
  <si>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</si>
  <si>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</si>
  <si>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</si>
  <si>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</si>
  <si>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</si>
  <si>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</si>
  <si>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</si>
  <si>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</si>
  <si>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</si>
  <si>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</si>
  <si>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</si>
  <si>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</si>
  <si>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</si>
  <si>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</si>
  <si>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</si>
  <si>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</si>
  <si>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</si>
  <si>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</si>
  <si>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</si>
  <si>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</si>
  <si>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</si>
  <si>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</si>
  <si>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</si>
  <si>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</si>
  <si>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</si>
  <si>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</si>
  <si>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</si>
  <si>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</si>
  <si>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</si>
  <si>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</si>
  <si>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</si>
  <si>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</si>
  <si>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</si>
  <si>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</si>
  <si>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</si>
  <si>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</si>
  <si>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</si>
  <si>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</si>
  <si>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</si>
  <si>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</si>
  <si>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</si>
  <si>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</si>
  <si>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</si>
  <si>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</si>
  <si>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</si>
  <si>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</si>
  <si>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</si>
  <si>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</si>
  <si>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</si>
  <si>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</si>
  <si>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</si>
  <si>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</si>
  <si>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</si>
  <si>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</si>
  <si>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</si>
  <si>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</si>
  <si>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</si>
  <si>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</si>
  <si>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</si>
  <si>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</si>
  <si>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</si>
  <si>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</si>
  <si>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</si>
  <si>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</si>
  <si>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</si>
  <si>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</si>
  <si>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</si>
  <si>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</si>
  <si>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</si>
  <si>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</si>
  <si>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</si>
  <si>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</si>
  <si>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</si>
  <si>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</si>
  <si>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</si>
  <si>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</si>
  <si>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</si>
  <si>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</si>
  <si>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</si>
  <si>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</si>
  <si>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</si>
  <si>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</si>
  <si>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</si>
  <si>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</si>
  <si>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</si>
  <si>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</si>
  <si>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</si>
  <si>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</si>
  <si>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</si>
  <si>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</si>
  <si>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</si>
  <si>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</si>
  <si>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</si>
  <si>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</si>
  <si>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</si>
  <si>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</si>
  <si>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</si>
  <si>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</si>
  <si>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</si>
  <si>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</si>
  <si>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</si>
  <si>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</si>
  <si>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</si>
  <si>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</si>
  <si>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</si>
  <si>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</si>
  <si>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</si>
  <si>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</si>
  <si>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</si>
  <si>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</si>
  <si>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</si>
  <si>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</si>
  <si>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</si>
  <si>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</si>
  <si>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</si>
  <si>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</si>
  <si>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</si>
  <si>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</si>
  <si>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</si>
  <si>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</si>
  <si>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</si>
  <si>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</si>
  <si>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</si>
  <si>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</si>
  <si>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</si>
  <si>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</si>
  <si>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</si>
  <si>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</si>
  <si>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</si>
  <si>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</si>
  <si>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</si>
  <si>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</si>
  <si>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</si>
  <si>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</si>
  <si>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</si>
  <si>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</si>
  <si>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</si>
  <si>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</si>
  <si>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</si>
  <si>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</si>
  <si>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</si>
  <si>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</si>
  <si>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</si>
  <si>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</si>
  <si>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</si>
  <si>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</si>
  <si>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</si>
  <si>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</si>
  <si>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</si>
  <si>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</si>
  <si>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</si>
  <si>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</si>
  <si>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</si>
  <si>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</si>
  <si>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</si>
  <si>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</si>
  <si>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</si>
  <si>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</si>
  <si>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</si>
  <si>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</si>
  <si>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</si>
  <si>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</si>
  <si>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</si>
  <si>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</si>
  <si>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</si>
  <si>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</si>
  <si>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</si>
  <si>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</si>
  <si>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</si>
  <si>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</si>
  <si>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</si>
  <si>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</si>
  <si>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</si>
  <si>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</si>
  <si>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</si>
  <si>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</si>
  <si>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</si>
  <si>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</si>
  <si>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</si>
  <si>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</si>
  <si>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</si>
  <si>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</si>
  <si>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</si>
  <si>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</si>
  <si>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</si>
  <si>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</si>
  <si>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</si>
  <si>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</si>
  <si>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</si>
  <si>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</si>
  <si>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</si>
  <si>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</si>
  <si>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</si>
  <si>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</si>
  <si>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</si>
  <si>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</si>
  <si>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</si>
  <si>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</si>
  <si>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</si>
  <si>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</si>
  <si>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</si>
  <si>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</si>
  <si>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</si>
  <si>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</si>
  <si>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</si>
  <si>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</si>
  <si>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</si>
  <si>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</si>
  <si>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</si>
  <si>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</si>
  <si>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</si>
  <si>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</si>
  <si>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</si>
  <si>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</si>
  <si>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</si>
  <si>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</si>
  <si>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</si>
  <si>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</si>
  <si>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</si>
  <si>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</si>
  <si>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</si>
  <si>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</si>
  <si>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</si>
  <si>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</si>
  <si>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</si>
  <si>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</si>
  <si>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</si>
  <si>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</si>
  <si>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</si>
  <si>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</si>
  <si>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</si>
  <si>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</si>
  <si>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</si>
  <si>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</si>
  <si>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</si>
  <si>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</si>
  <si>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</si>
  <si>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</si>
  <si>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</si>
  <si>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</si>
  <si>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</si>
  <si>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</si>
  <si>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</si>
  <si>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</si>
  <si>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</si>
  <si>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</si>
  <si>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</si>
  <si>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</si>
  <si>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</si>
  <si>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</si>
  <si>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</si>
  <si>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</si>
  <si>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</si>
  <si>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</si>
  <si>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</si>
  <si>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</si>
  <si>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</si>
  <si>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</si>
  <si>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</si>
  <si>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</si>
  <si>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</si>
  <si>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</si>
  <si>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</si>
  <si>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</si>
  <si>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</si>
  <si>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</si>
  <si>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</si>
  <si>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</si>
  <si>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</si>
  <si>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</si>
  <si>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</si>
  <si>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</si>
  <si>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</si>
  <si>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</si>
  <si>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</si>
  <si>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</si>
  <si>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</si>
  <si>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</si>
  <si>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</si>
  <si>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</si>
  <si>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</si>
  <si>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</si>
  <si>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</si>
  <si>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</si>
  <si>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</si>
  <si>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</si>
  <si>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</si>
  <si>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</si>
  <si>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</si>
  <si>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</si>
  <si>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</si>
  <si>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</si>
  <si>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</si>
  <si>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</si>
  <si>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</si>
  <si>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</si>
  <si>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</si>
  <si>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</si>
  <si>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</si>
  <si>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</si>
  <si>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</si>
  <si>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</si>
  <si>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</si>
  <si>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</si>
  <si>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</si>
  <si>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</si>
  <si>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</si>
  <si>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</si>
  <si>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</si>
  <si>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</si>
  <si>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</si>
  <si>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</si>
  <si>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</si>
  <si>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</si>
  <si>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</si>
  <si>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</si>
  <si>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</si>
  <si>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</si>
  <si>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</si>
  <si>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</si>
  <si>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</si>
  <si>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</si>
  <si>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</si>
  <si>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</si>
  <si>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</si>
  <si>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</si>
  <si>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</si>
  <si>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</si>
  <si>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</si>
  <si>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</si>
  <si>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</si>
  <si>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</si>
  <si>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</si>
  <si>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</si>
  <si>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</si>
  <si>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</si>
  <si>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</si>
  <si>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</si>
  <si>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</si>
  <si>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</si>
  <si>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</si>
  <si>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</si>
  <si>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</si>
  <si>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</si>
  <si>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</si>
  <si>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</si>
  <si>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</si>
  <si>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</si>
  <si>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</si>
  <si>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</si>
  <si>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</si>
  <si>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</si>
  <si>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</si>
  <si>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</si>
  <si>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</si>
  <si>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</si>
  <si>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</si>
  <si>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</si>
  <si>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</si>
  <si>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</si>
  <si>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</si>
  <si>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</si>
  <si>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</si>
  <si>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</si>
  <si>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</si>
  <si>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</si>
  <si>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</si>
  <si>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</si>
  <si>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</si>
  <si>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</si>
  <si>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</si>
  <si>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</si>
  <si>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</si>
  <si>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</si>
  <si>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</si>
  <si>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</si>
  <si>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</si>
  <si>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</si>
  <si>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</si>
  <si>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</si>
  <si>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</si>
  <si>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</si>
  <si>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</si>
  <si>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</si>
  <si>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</si>
  <si>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</si>
  <si>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</si>
  <si>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</si>
  <si>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</si>
  <si>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</si>
  <si>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</si>
  <si>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</si>
  <si>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</si>
  <si>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</si>
  <si>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</si>
  <si>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</si>
  <si>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</si>
  <si>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</si>
  <si>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</si>
  <si>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</si>
  <si>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</si>
  <si>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</si>
  <si>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</si>
  <si>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</si>
  <si>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</si>
  <si>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</si>
  <si>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</si>
  <si>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</si>
  <si>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</si>
  <si>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</si>
  <si>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</si>
  <si>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</si>
  <si>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</si>
  <si>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</si>
  <si>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</si>
  <si>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</si>
  <si>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</si>
  <si>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</si>
  <si>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</si>
  <si>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</si>
  <si>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</si>
  <si>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</si>
  <si>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</si>
  <si>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</si>
  <si>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</si>
  <si>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</si>
  <si>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</si>
  <si>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</si>
  <si>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</si>
  <si>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</si>
  <si>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</si>
  <si>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</si>
  <si>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</si>
  <si>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</si>
  <si>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</si>
  <si>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</si>
  <si>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</si>
  <si>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</si>
  <si>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</si>
  <si>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</si>
  <si>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</si>
  <si>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</si>
  <si>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</si>
  <si>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</si>
  <si>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</si>
  <si>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</si>
  <si>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</si>
  <si>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</si>
  <si>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</si>
  <si>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</si>
  <si>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</si>
  <si>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</si>
  <si>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</si>
  <si>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</si>
  <si>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</si>
  <si>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</si>
  <si>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</si>
  <si>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</si>
  <si>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</si>
  <si>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</si>
  <si>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</si>
  <si>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</si>
  <si>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</si>
  <si>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</si>
  <si>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</si>
  <si>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</si>
  <si>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</si>
  <si>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</si>
  <si>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</si>
  <si>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</si>
  <si>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</si>
  <si>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</si>
  <si>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</si>
  <si>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</si>
  <si>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</si>
  <si>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</si>
  <si>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</si>
  <si>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</si>
  <si>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</si>
  <si>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</si>
  <si>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</si>
  <si>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</si>
  <si>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</si>
  <si>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</si>
  <si>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</si>
  <si>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</si>
  <si>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</si>
  <si>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</si>
  <si>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</si>
  <si>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</si>
  <si>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</si>
  <si>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</si>
  <si>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</si>
  <si>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</si>
  <si>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</si>
  <si>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</si>
  <si>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</si>
  <si>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</si>
  <si>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</si>
  <si>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</si>
  <si>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</si>
  <si>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</si>
  <si>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</si>
  <si>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</si>
  <si>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</si>
  <si>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</si>
  <si>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</si>
  <si>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</si>
  <si>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</si>
  <si>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</si>
  <si>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</si>
  <si>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</si>
  <si>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</si>
  <si>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</si>
  <si>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</si>
  <si>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</si>
  <si>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</si>
  <si>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</si>
  <si>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</si>
  <si>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</si>
  <si>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</si>
  <si>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</si>
  <si>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</si>
  <si>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</si>
  <si>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</si>
  <si>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</si>
  <si>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</si>
  <si>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</si>
  <si>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</si>
  <si>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</si>
  <si>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</si>
  <si>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</si>
  <si>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</si>
  <si>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</si>
  <si>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</si>
  <si>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</si>
  <si>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</si>
  <si>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</si>
  <si>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</si>
  <si>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</si>
  <si>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</si>
  <si>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</si>
  <si>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</si>
  <si>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</si>
  <si>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</si>
  <si>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</si>
  <si>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</si>
  <si>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</si>
  <si>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</si>
  <si>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</si>
  <si>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</si>
  <si>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</si>
  <si>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</si>
  <si>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</si>
  <si>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</si>
  <si>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</si>
  <si>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</si>
  <si>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</si>
  <si>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</si>
  <si>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</si>
  <si>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</si>
  <si>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</si>
  <si>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</si>
  <si>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</si>
  <si>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</si>
  <si>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</si>
  <si>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</si>
  <si>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</si>
  <si>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</si>
  <si>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</si>
  <si>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</si>
  <si>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</si>
  <si>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</si>
  <si>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</si>
  <si>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</si>
  <si>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</si>
  <si>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</si>
  <si>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</si>
  <si>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</si>
  <si>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</si>
  <si>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</si>
  <si>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</si>
  <si>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</si>
  <si>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</si>
  <si>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</si>
  <si>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</si>
  <si>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</si>
  <si>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</si>
  <si>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</si>
  <si>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</si>
  <si>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</si>
  <si>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</si>
  <si>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</si>
  <si>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</si>
  <si>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</si>
  <si>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</si>
  <si>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</si>
  <si>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</si>
  <si>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</si>
  <si>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</si>
  <si>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</si>
  <si>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</si>
  <si>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</si>
  <si>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</si>
  <si>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</si>
  <si>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</si>
  <si>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</si>
  <si>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</si>
  <si>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</si>
  <si>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</si>
  <si>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</si>
  <si>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</si>
  <si>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</si>
  <si>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</si>
  <si>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</si>
  <si>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</si>
  <si>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</si>
  <si>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</si>
  <si>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</si>
  <si>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</si>
  <si>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</si>
  <si>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</si>
  <si>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</si>
  <si>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</si>
  <si>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</si>
  <si>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</si>
  <si>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</si>
  <si>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</si>
  <si>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</si>
  <si>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</si>
  <si>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</si>
  <si>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</si>
  <si>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</si>
  <si>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</si>
  <si>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</si>
  <si>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</si>
  <si>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</si>
  <si>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</si>
  <si>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</si>
  <si>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</si>
  <si>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</si>
  <si>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</si>
  <si>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</si>
  <si>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</si>
  <si>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</si>
  <si>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</si>
  <si>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</si>
  <si>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</si>
  <si>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</si>
  <si>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</si>
  <si>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</si>
  <si>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</si>
  <si>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</si>
  <si>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</si>
  <si>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</si>
  <si>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</si>
  <si>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</si>
  <si>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</si>
  <si>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</si>
  <si>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</si>
  <si>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</si>
  <si>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</si>
  <si>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</si>
  <si>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</si>
  <si>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</si>
  <si>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</si>
  <si>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</si>
  <si>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</si>
  <si>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</si>
  <si>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</si>
  <si>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</si>
  <si>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</si>
  <si>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</si>
  <si>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</si>
  <si>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</si>
  <si>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</si>
  <si>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</si>
  <si>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</si>
  <si>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</si>
  <si>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</si>
  <si>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</si>
  <si>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</si>
  <si>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</si>
  <si>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</si>
  <si>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</si>
  <si>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</si>
  <si>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</si>
  <si>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</si>
  <si>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</si>
  <si>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</si>
  <si>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</si>
  <si>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</si>
  <si>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</si>
  <si>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</si>
  <si>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</si>
  <si>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</si>
  <si>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</si>
  <si>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</si>
  <si>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</si>
  <si>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</si>
  <si>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</si>
  <si>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</si>
  <si>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</si>
  <si>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</si>
  <si>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</si>
  <si>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</si>
  <si>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</si>
  <si>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</si>
  <si>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</si>
  <si>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</si>
  <si>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</si>
  <si>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</si>
  <si>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</si>
  <si>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</si>
  <si>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</si>
  <si>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</si>
  <si>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</si>
  <si>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</si>
  <si>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</si>
  <si>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</si>
  <si>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</si>
  <si>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</si>
  <si>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</si>
  <si>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</si>
  <si>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</si>
  <si>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</si>
  <si>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</si>
  <si>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</si>
  <si>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</si>
  <si>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</si>
  <si>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</si>
  <si>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</si>
  <si>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</si>
  <si>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</si>
  <si>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</si>
  <si>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</si>
  <si>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</si>
  <si>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</si>
  <si>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</si>
  <si>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</si>
  <si>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</si>
  <si>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</si>
  <si>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</si>
  <si>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</si>
  <si>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</si>
  <si>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</si>
  <si>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</si>
  <si>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</si>
  <si>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</si>
  <si>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</si>
  <si>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</si>
  <si>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</si>
  <si>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</si>
  <si>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</si>
  <si>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</si>
  <si>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</si>
  <si>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</si>
  <si>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</si>
  <si>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</si>
  <si>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</si>
  <si>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</si>
  <si>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</si>
  <si>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</si>
  <si>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</si>
  <si>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</si>
  <si>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</si>
  <si>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</si>
  <si>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</si>
  <si>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</si>
  <si>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</si>
  <si>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</si>
  <si>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</si>
  <si>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</si>
  <si>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</si>
  <si>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</si>
  <si>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</si>
  <si>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</si>
  <si>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</si>
  <si>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</si>
  <si>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</si>
  <si>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</si>
  <si>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</si>
  <si>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</si>
  <si>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</si>
  <si>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</si>
  <si>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</si>
  <si>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</si>
  <si>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</si>
  <si>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</si>
  <si>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</si>
  <si>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</si>
  <si>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</si>
  <si>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</si>
  <si>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</si>
  <si>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</si>
  <si>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</si>
  <si>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</si>
  <si>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</si>
  <si>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</si>
  <si>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</si>
  <si>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</si>
  <si>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</si>
  <si>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</si>
  <si>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</si>
  <si>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</si>
  <si>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</si>
  <si>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</si>
  <si>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</si>
  <si>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</si>
  <si>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</si>
  <si>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</si>
  <si>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</si>
  <si>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</si>
  <si>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</si>
  <si>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</si>
  <si>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</si>
  <si>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</si>
  <si>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</si>
  <si>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</si>
  <si>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</si>
  <si>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</si>
  <si>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</si>
  <si>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</si>
  <si>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</si>
  <si>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</si>
  <si>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</si>
  <si>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</si>
  <si>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</si>
  <si>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</si>
  <si>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</si>
  <si>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</si>
  <si>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</si>
  <si>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</si>
  <si>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</si>
  <si>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</si>
  <si>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</si>
  <si>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</si>
  <si>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</si>
  <si>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</si>
  <si>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</si>
  <si>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</si>
  <si>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</si>
  <si>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</si>
  <si>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</si>
  <si>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</si>
  <si>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</si>
  <si>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</si>
  <si>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</si>
  <si>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</si>
  <si>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</si>
  <si>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</si>
  <si>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</si>
  <si>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</si>
  <si>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</si>
  <si>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</si>
  <si>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</si>
  <si>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</si>
  <si>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</si>
  <si>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</si>
  <si>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</si>
  <si>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</si>
  <si>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</si>
  <si>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</si>
  <si>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</si>
  <si>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</si>
  <si>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</si>
  <si>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</si>
  <si>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</si>
  <si>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</si>
  <si>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</si>
  <si>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</si>
  <si>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</si>
  <si>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</si>
  <si>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</si>
  <si>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</si>
  <si>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</si>
  <si>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</si>
  <si>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</si>
  <si>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</si>
  <si>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</si>
  <si>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</si>
  <si>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</si>
  <si>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</si>
  <si>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</si>
  <si>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</si>
  <si>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</si>
  <si>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</si>
  <si>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</si>
  <si>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</si>
  <si>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</si>
  <si>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</si>
  <si>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</si>
  <si>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</si>
  <si>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</si>
  <si>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</si>
  <si>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</si>
  <si>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</si>
  <si>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</si>
  <si>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</si>
  <si>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</si>
  <si>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</si>
  <si>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</si>
  <si>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</si>
  <si>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</si>
  <si>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</si>
  <si>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</si>
  <si>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</si>
  <si>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</si>
  <si>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</si>
  <si>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</si>
  <si>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</si>
  <si>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</si>
  <si>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</si>
  <si>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</si>
  <si>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</si>
  <si>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</si>
  <si>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</si>
  <si>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</si>
  <si>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</si>
  <si>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</si>
  <si>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</si>
  <si>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</si>
  <si>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</si>
  <si>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</si>
  <si>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</si>
  <si>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</si>
  <si>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</si>
  <si>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</si>
  <si>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</si>
  <si>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</si>
  <si>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</si>
  <si>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</si>
  <si>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</si>
  <si>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</si>
  <si>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</si>
  <si>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</si>
  <si>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</si>
  <si>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</si>
  <si>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</si>
  <si>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</si>
  <si>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</si>
  <si>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</si>
  <si>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</si>
  <si>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</si>
  <si>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</si>
  <si>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</si>
  <si>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</si>
  <si>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</si>
  <si>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</si>
  <si>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</si>
  <si>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</si>
  <si>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</si>
  <si>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</si>
  <si>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</si>
  <si>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</si>
  <si>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</si>
  <si>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</si>
  <si>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</si>
  <si>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</si>
  <si>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</si>
  <si>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</si>
  <si>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</si>
  <si>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</si>
  <si>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</si>
  <si>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</si>
  <si>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</si>
  <si>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</si>
  <si>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</si>
  <si>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</si>
  <si>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</si>
  <si>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</si>
  <si>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</si>
  <si>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</si>
  <si>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</si>
  <si>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</si>
  <si>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</si>
  <si>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</si>
  <si>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</si>
  <si>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</si>
  <si>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</si>
  <si>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</si>
  <si>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</si>
  <si>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</si>
  <si>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</si>
  <si>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</si>
  <si>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</si>
  <si>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</si>
  <si>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</si>
  <si>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</si>
  <si>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</si>
  <si>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</si>
  <si>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</si>
  <si>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</si>
  <si>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</si>
  <si>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</si>
  <si>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</si>
  <si>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</si>
  <si>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</si>
  <si>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</si>
  <si>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</si>
  <si>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</si>
  <si>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</si>
  <si>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</si>
  <si>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</si>
  <si>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</si>
  <si>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</si>
  <si>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</si>
  <si>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</si>
  <si>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</si>
  <si>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</si>
  <si>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</si>
  <si>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</si>
  <si>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</si>
  <si>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</si>
  <si>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</si>
  <si>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</si>
  <si>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</si>
  <si>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</si>
  <si>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</si>
  <si>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</si>
  <si>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</si>
  <si>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</si>
  <si>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</si>
  <si>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</si>
  <si>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</si>
  <si>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</si>
  <si>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</si>
  <si>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</si>
  <si>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</si>
  <si>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</si>
  <si>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</si>
  <si>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</si>
  <si>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</si>
  <si>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</si>
  <si>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</si>
  <si>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</si>
  <si>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</si>
  <si>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</si>
  <si>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</si>
  <si>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</si>
  <si>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</si>
  <si>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</si>
  <si>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</si>
  <si>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</si>
  <si>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</si>
  <si>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</si>
  <si>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</si>
  <si>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</si>
  <si>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</si>
  <si>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</si>
  <si>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</si>
  <si>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</si>
  <si>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</si>
  <si>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</si>
  <si>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</si>
  <si>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</si>
  <si>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</si>
  <si>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</si>
  <si>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</si>
  <si>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</si>
  <si>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</si>
  <si>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</si>
  <si>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</si>
  <si>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</si>
  <si>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</si>
  <si>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</si>
  <si>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</si>
  <si>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</si>
  <si>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</si>
  <si>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</si>
  <si>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</si>
  <si>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</si>
  <si>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</si>
  <si>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</si>
  <si>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</si>
  <si>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</si>
  <si>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</si>
  <si>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</si>
  <si>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</si>
  <si>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</si>
  <si>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</si>
  <si>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</si>
  <si>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</si>
  <si>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</si>
  <si>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</si>
  <si>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</si>
  <si>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</si>
  <si>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</si>
  <si>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</si>
  <si>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</si>
  <si>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</si>
  <si>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</si>
  <si>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</si>
  <si>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</si>
  <si>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</si>
  <si>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</si>
  <si>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</si>
  <si>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</si>
  <si>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</si>
  <si>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</si>
  <si>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</si>
  <si>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</si>
  <si>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</si>
  <si>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</si>
  <si>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</si>
  <si>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</si>
  <si>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</si>
  <si>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</si>
  <si>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</si>
  <si>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</si>
  <si>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</si>
  <si>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</si>
  <si>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</si>
  <si>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</si>
  <si>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</si>
  <si>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</si>
  <si>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</si>
  <si>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</si>
  <si>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</si>
  <si>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</si>
  <si>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</si>
  <si>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</si>
  <si>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</si>
  <si>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</si>
  <si>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</si>
  <si>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</si>
  <si>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</si>
  <si>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</si>
  <si>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</si>
  <si>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</si>
  <si>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</si>
  <si>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</si>
  <si>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</si>
  <si>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</si>
  <si>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</si>
  <si>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</si>
  <si>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</si>
  <si>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</si>
  <si>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</si>
  <si>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</si>
  <si>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</si>
  <si>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</si>
  <si>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</si>
  <si>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</si>
  <si>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</si>
  <si>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</si>
  <si>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</si>
  <si>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</si>
  <si>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</si>
  <si>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</si>
  <si>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</si>
  <si>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</si>
  <si>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</si>
  <si>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</si>
  <si>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</si>
  <si>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</si>
  <si>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</si>
  <si>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</si>
  <si>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</si>
  <si>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</si>
  <si>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</si>
  <si>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</si>
  <si>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</si>
  <si>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</si>
  <si>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</si>
  <si>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</si>
  <si>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</si>
  <si>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</si>
  <si>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</si>
  <si>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</si>
  <si>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</si>
  <si>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</si>
  <si>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</si>
  <si>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</si>
  <si>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</si>
  <si>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</si>
  <si>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</si>
  <si>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</si>
  <si>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</si>
  <si>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</si>
  <si>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</si>
  <si>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</si>
  <si>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</si>
  <si>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</si>
  <si>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</si>
  <si>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</si>
  <si>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</si>
  <si>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</si>
  <si>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</si>
  <si>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</si>
  <si>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</si>
  <si>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</si>
  <si>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</si>
  <si>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</si>
  <si>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</si>
  <si>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</si>
  <si>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</si>
  <si>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</si>
  <si>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</si>
  <si>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</si>
  <si>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</si>
  <si>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</si>
  <si>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</si>
  <si>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</si>
  <si>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</si>
  <si>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</si>
  <si>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</si>
  <si>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</si>
  <si>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</si>
  <si>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</si>
  <si>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</si>
  <si>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</si>
  <si>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</si>
  <si>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</si>
  <si>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</si>
  <si>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</si>
  <si>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</si>
  <si>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</si>
  <si>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</si>
  <si>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</si>
  <si>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</si>
  <si>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</si>
  <si>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</si>
  <si>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</si>
  <si>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</si>
  <si>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</si>
  <si>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</si>
  <si>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</si>
  <si>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</si>
  <si>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</si>
  <si>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</si>
  <si>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</si>
  <si>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</si>
  <si>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</si>
  <si>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</si>
  <si>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</si>
  <si>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</si>
  <si>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</si>
  <si>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</si>
  <si>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</si>
  <si>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</si>
  <si>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</si>
  <si>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</si>
  <si>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</si>
  <si>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</si>
  <si>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</si>
  <si>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</si>
  <si>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</si>
  <si>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</si>
  <si>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</si>
  <si>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</si>
  <si>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</si>
  <si>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</si>
  <si>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</si>
  <si>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</si>
  <si>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</si>
  <si>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</si>
  <si>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</si>
  <si>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</si>
  <si>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</si>
  <si>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</si>
  <si>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</si>
  <si>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</si>
  <si>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</si>
  <si>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</si>
  <si>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</si>
  <si>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</si>
  <si>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</si>
  <si>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</si>
  <si>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</si>
  <si>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</si>
  <si>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</si>
  <si>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</si>
  <si>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</si>
  <si>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</si>
  <si>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</si>
  <si>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</si>
  <si>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</si>
  <si>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</si>
  <si>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</si>
  <si>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</si>
  <si>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</si>
  <si>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</si>
  <si>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</si>
  <si>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</si>
  <si>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</si>
  <si>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</si>
  <si>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</si>
  <si>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</si>
  <si>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</si>
  <si>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</si>
  <si>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</si>
  <si>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</si>
  <si>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</si>
  <si>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</si>
  <si>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</si>
  <si>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</si>
  <si>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</si>
  <si>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</si>
  <si>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</si>
  <si>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</si>
  <si>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</si>
  <si>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</si>
  <si>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</si>
  <si>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</si>
  <si>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</si>
  <si>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</si>
  <si>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</si>
  <si>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</si>
  <si>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</si>
  <si>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</si>
  <si>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</si>
  <si>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</si>
  <si>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</si>
  <si>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</si>
  <si>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</si>
  <si>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</si>
  <si>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</si>
  <si>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</si>
  <si>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</si>
  <si>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</si>
  <si>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</si>
  <si>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</si>
  <si>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</si>
  <si>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</si>
  <si>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</si>
  <si>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</si>
  <si>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</si>
  <si>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</si>
  <si>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</si>
  <si>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</si>
  <si>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</si>
  <si>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</si>
  <si>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</si>
  <si>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</si>
  <si>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</si>
  <si>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</si>
  <si>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</si>
  <si>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</si>
  <si>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</si>
  <si>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</si>
  <si>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</si>
  <si>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</si>
  <si>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</si>
  <si>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</si>
  <si>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</si>
  <si>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</si>
  <si>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</si>
  <si>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</si>
  <si>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</si>
  <si>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</si>
  <si>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</si>
  <si>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</si>
  <si>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</si>
  <si>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</si>
  <si>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</si>
  <si>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</si>
  <si>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</si>
  <si>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</si>
  <si>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</si>
  <si>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</si>
  <si>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</si>
  <si>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</si>
  <si>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</si>
  <si>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</si>
  <si>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</si>
  <si>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</si>
  <si>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</si>
  <si>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</si>
  <si>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</si>
  <si>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</si>
  <si>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</si>
  <si>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</si>
  <si>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</si>
  <si>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</si>
  <si>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</si>
  <si>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</si>
  <si>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</si>
  <si>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</si>
  <si>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</si>
  <si>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</si>
  <si>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</si>
  <si>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</si>
  <si>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</si>
  <si>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</si>
  <si>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</si>
  <si>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</si>
  <si>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</si>
  <si>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</si>
  <si>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</si>
  <si>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</si>
  <si>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</si>
  <si>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</si>
  <si>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</si>
  <si>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</si>
  <si>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</si>
  <si>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</si>
  <si>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</si>
  <si>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</si>
  <si>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</si>
  <si>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</si>
  <si>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</si>
  <si>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</si>
  <si>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</si>
  <si>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</si>
  <si>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</si>
  <si>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</si>
  <si>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</si>
  <si>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</si>
  <si>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</si>
  <si>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</si>
  <si>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</si>
  <si>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</si>
  <si>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</si>
  <si>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</si>
  <si>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</si>
  <si>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</si>
  <si>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</si>
  <si>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</si>
  <si>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</si>
  <si>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</si>
  <si>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</si>
  <si>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</si>
  <si>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</si>
  <si>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</si>
  <si>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</si>
  <si>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</si>
  <si>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</si>
  <si>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</si>
  <si>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</si>
  <si>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</si>
  <si>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</si>
  <si>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</si>
  <si>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</si>
  <si>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</si>
  <si>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</si>
  <si>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</si>
  <si>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</si>
  <si>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</si>
  <si>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</si>
  <si>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</si>
  <si>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</si>
  <si>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</si>
  <si>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</si>
  <si>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</si>
  <si>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</si>
  <si>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</si>
  <si>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</si>
  <si>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</si>
  <si>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</si>
  <si>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</si>
  <si>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</si>
  <si>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</si>
  <si>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</si>
  <si>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</si>
  <si>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</si>
  <si>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</si>
  <si>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</si>
  <si>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</si>
  <si>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</si>
  <si>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</si>
  <si>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</si>
  <si>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</si>
  <si>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</si>
  <si>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</si>
  <si>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</si>
  <si>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</si>
  <si>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</si>
  <si>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</si>
  <si>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</si>
  <si>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</si>
  <si>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</si>
  <si>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</si>
  <si>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</si>
  <si>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</si>
  <si>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</si>
  <si>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</si>
  <si>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</si>
  <si>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</si>
  <si>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</si>
  <si>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</si>
  <si>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</si>
  <si>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</si>
  <si>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</si>
  <si>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</si>
  <si>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</si>
  <si>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</si>
  <si>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</si>
  <si>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</si>
  <si>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</si>
  <si>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</si>
  <si>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</si>
  <si>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</si>
  <si>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</si>
  <si>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</si>
  <si>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</si>
  <si>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</si>
  <si>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</si>
  <si>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</si>
  <si>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</si>
  <si>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</si>
  <si>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</si>
  <si>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</si>
  <si>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</si>
  <si>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</si>
  <si>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</si>
  <si>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</si>
  <si>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</si>
  <si>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</si>
  <si>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</si>
  <si>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</si>
  <si>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</si>
  <si>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</si>
  <si>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</si>
  <si>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</si>
  <si>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</si>
  <si>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</si>
  <si>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</si>
  <si>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</si>
  <si>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</si>
  <si>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</si>
  <si>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</si>
  <si>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</si>
  <si>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</si>
  <si>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</si>
  <si>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</si>
  <si>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</si>
  <si>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</si>
  <si>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</si>
  <si>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</si>
  <si>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</si>
  <si>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</si>
  <si>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</si>
  <si>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</si>
  <si>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</si>
  <si>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</si>
  <si>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</si>
  <si>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</si>
  <si>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</si>
  <si>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</si>
  <si>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</si>
  <si>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</si>
  <si>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</si>
  <si>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</si>
  <si>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</si>
  <si>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</si>
  <si>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</si>
  <si>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</si>
  <si>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</si>
  <si>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</si>
  <si>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</si>
  <si>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</si>
  <si>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</si>
  <si>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</si>
  <si>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</si>
  <si>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</si>
  <si>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</si>
  <si>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</si>
  <si>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</si>
  <si>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</si>
  <si>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</si>
  <si>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</si>
  <si>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</si>
  <si>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</si>
  <si>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</si>
  <si>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</si>
  <si>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</si>
  <si>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</si>
  <si>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</si>
  <si>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</si>
  <si>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</si>
  <si>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</si>
  <si>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</si>
  <si>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</si>
  <si>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</si>
  <si>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</si>
  <si>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</si>
  <si>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</si>
  <si>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</si>
  <si>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</si>
  <si>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</si>
  <si>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</si>
  <si>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</si>
  <si>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</si>
  <si>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</si>
  <si>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</si>
  <si>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</si>
  <si>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</si>
  <si>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</si>
  <si>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</si>
  <si>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</si>
  <si>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</si>
  <si>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</si>
  <si>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</si>
  <si>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</si>
  <si>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</si>
  <si>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</si>
  <si>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</si>
  <si>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</si>
  <si>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</si>
  <si>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</si>
  <si>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</si>
  <si>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</si>
  <si>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</si>
  <si>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</si>
  <si>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</si>
  <si>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</si>
  <si>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</si>
  <si>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</si>
  <si>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</si>
  <si>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</si>
  <si>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</si>
  <si>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</si>
  <si>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</si>
  <si>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</si>
  <si>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</si>
  <si>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</si>
  <si>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</si>
  <si>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</si>
  <si>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</si>
  <si>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</si>
  <si>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</si>
  <si>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</si>
  <si>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</si>
  <si>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</si>
  <si>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</si>
  <si>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</si>
  <si>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</si>
  <si>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</si>
  <si>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</si>
  <si>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</si>
  <si>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</si>
  <si>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</si>
  <si>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</si>
  <si>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</si>
  <si>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</si>
  <si>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</si>
  <si>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</si>
  <si>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</si>
  <si>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</si>
  <si>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</si>
  <si>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</si>
  <si>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</si>
  <si>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</si>
  <si>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</si>
  <si>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</si>
  <si>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</si>
  <si>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</si>
  <si>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</si>
  <si>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</si>
  <si>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</si>
  <si>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</si>
  <si>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</si>
  <si>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</si>
  <si>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</si>
  <si>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</si>
  <si>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</si>
  <si>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</si>
  <si>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</si>
  <si>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</si>
  <si>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</si>
  <si>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</si>
  <si>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</si>
  <si>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</si>
  <si>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</si>
  <si>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</si>
  <si>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</si>
  <si>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</si>
  <si>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</si>
  <si>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</si>
  <si>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</si>
  <si>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</si>
  <si>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</si>
  <si>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</si>
  <si>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</si>
  <si>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</si>
  <si>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</si>
  <si>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</si>
  <si>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</si>
  <si>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</si>
  <si>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</si>
  <si>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</si>
  <si>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</si>
  <si>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</si>
  <si>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</si>
  <si>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</si>
  <si>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</si>
  <si>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</si>
  <si>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</si>
  <si>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</si>
  <si>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</si>
  <si>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</si>
  <si>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</si>
  <si>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</si>
  <si>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</si>
  <si>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</si>
  <si>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</si>
  <si>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</si>
  <si>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</si>
  <si>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</si>
  <si>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</si>
  <si>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</si>
  <si>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</si>
  <si>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</si>
  <si>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</si>
  <si>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</si>
  <si>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</si>
  <si>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</si>
  <si>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</si>
  <si>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</si>
  <si>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</si>
  <si>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</si>
  <si>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</si>
  <si>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</si>
  <si>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</si>
  <si>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</si>
  <si>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</si>
  <si>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</si>
  <si>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</si>
  <si>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</si>
  <si>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</si>
  <si>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</si>
  <si>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</si>
  <si>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</si>
  <si>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</si>
  <si>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</si>
  <si>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</si>
  <si>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</si>
  <si>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</si>
  <si>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</si>
  <si>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</si>
  <si>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</si>
  <si>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</si>
  <si>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</si>
  <si>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</si>
  <si>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</si>
  <si>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</si>
  <si>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</si>
  <si>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</si>
  <si>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</si>
  <si>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</si>
  <si>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</si>
  <si>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</si>
  <si>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</si>
  <si>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</si>
  <si>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</si>
  <si>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</si>
  <si>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</si>
  <si>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</si>
  <si>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</si>
  <si>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</si>
  <si>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</si>
  <si>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</si>
  <si>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</si>
  <si>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</si>
  <si>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</si>
  <si>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</si>
  <si>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</si>
  <si>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</si>
  <si>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</si>
  <si>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</si>
  <si>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</si>
  <si>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</si>
  <si>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</si>
  <si>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</si>
  <si>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</si>
  <si>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</si>
  <si>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</si>
  <si>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</si>
  <si>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</si>
  <si>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</si>
  <si>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</si>
  <si>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</si>
  <si>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</si>
  <si>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</si>
  <si>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</si>
  <si>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</si>
  <si>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</si>
  <si>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</si>
  <si>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</si>
  <si>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</si>
  <si>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</si>
  <si>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</si>
  <si>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</si>
  <si>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</si>
  <si>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</si>
  <si>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</si>
  <si>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</si>
  <si>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</si>
  <si>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</si>
  <si>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</si>
  <si>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</si>
  <si>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</si>
  <si>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</si>
  <si>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</si>
  <si>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</si>
  <si>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</si>
  <si>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</si>
  <si>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</si>
  <si>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</si>
  <si>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</si>
  <si>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</si>
  <si>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</si>
  <si>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</si>
  <si>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</si>
  <si>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</si>
  <si>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</si>
  <si>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</si>
  <si>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</si>
  <si>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</si>
  <si>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</si>
  <si>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</si>
  <si>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</si>
  <si>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</si>
  <si>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</si>
  <si>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</si>
  <si>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</si>
  <si>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</si>
  <si>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</si>
  <si>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</si>
  <si>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</si>
  <si>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</si>
  <si>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</si>
  <si>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</si>
  <si>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</si>
  <si>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</si>
  <si>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</si>
  <si>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</si>
  <si>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</si>
  <si>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</si>
  <si>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</si>
  <si>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</si>
  <si>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</si>
  <si>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</si>
  <si>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</si>
  <si>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</si>
  <si>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</si>
  <si>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</si>
  <si>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</si>
  <si>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</si>
  <si>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</si>
  <si>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</si>
  <si>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</si>
  <si>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</si>
  <si>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</si>
  <si>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</si>
  <si>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</si>
  <si>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</si>
  <si>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</si>
  <si>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</si>
  <si>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</si>
  <si>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</si>
  <si>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</si>
  <si>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</si>
  <si>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</si>
  <si>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</si>
  <si>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</si>
  <si>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</si>
  <si>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</si>
  <si>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</si>
  <si>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</si>
  <si>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</si>
  <si>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</si>
  <si>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</si>
  <si>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</si>
  <si>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</si>
  <si>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</si>
  <si>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</si>
  <si>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</si>
  <si>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</si>
  <si>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</si>
  <si>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</si>
  <si>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</si>
  <si>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</si>
  <si>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</si>
  <si>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</si>
  <si>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</si>
  <si>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</si>
  <si>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</si>
  <si>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</si>
  <si>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</si>
  <si>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</si>
  <si>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</si>
  <si>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</si>
  <si>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</si>
  <si>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</si>
  <si>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</si>
  <si>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</si>
  <si>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</si>
  <si>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</si>
  <si>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</si>
  <si>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</si>
  <si>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</si>
  <si>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</si>
  <si>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</si>
  <si>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</si>
  <si>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</si>
  <si>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</si>
  <si>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</si>
  <si>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</si>
  <si>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</si>
  <si>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</si>
  <si>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</si>
  <si>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</si>
  <si>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</si>
  <si>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</si>
  <si>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</si>
  <si>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</si>
  <si>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</si>
  <si>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</si>
  <si>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</si>
  <si>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</si>
  <si>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</si>
  <si>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</si>
  <si>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</si>
  <si>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</si>
  <si>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</si>
  <si>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</si>
  <si>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</si>
  <si>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</si>
  <si>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</si>
  <si>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</si>
  <si>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</si>
  <si>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</si>
  <si>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</si>
  <si>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</si>
  <si>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</si>
  <si>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</si>
  <si>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</si>
  <si>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</si>
  <si>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</si>
  <si>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</si>
  <si>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</si>
  <si>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</si>
  <si>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</si>
  <si>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</si>
  <si>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</si>
  <si>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</si>
  <si>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</si>
  <si>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</si>
  <si>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</si>
  <si>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</si>
  <si>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</si>
  <si>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</si>
  <si>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</si>
  <si>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</si>
  <si>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</si>
  <si>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</si>
  <si>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</si>
  <si>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</si>
  <si>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</si>
  <si>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</si>
  <si>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</si>
  <si>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</si>
  <si>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</si>
  <si>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</si>
  <si>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</si>
  <si>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</si>
  <si>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</si>
  <si>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</si>
  <si>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</si>
  <si>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</si>
  <si>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</si>
  <si>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</si>
  <si>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</si>
  <si>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</si>
  <si>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</si>
  <si>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</si>
  <si>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</si>
  <si>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</si>
  <si>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</si>
  <si>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</si>
  <si>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</si>
  <si>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</si>
  <si>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</si>
  <si>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</si>
  <si>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</si>
  <si>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</si>
  <si>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</si>
  <si>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</si>
  <si>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</si>
  <si>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</si>
  <si>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</si>
  <si>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</si>
  <si>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</si>
  <si>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</si>
  <si>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</si>
  <si>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</si>
  <si>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</si>
  <si>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</si>
  <si>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</si>
  <si>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</si>
  <si>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</si>
  <si>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</si>
  <si>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</si>
  <si>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</si>
  <si>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</si>
  <si>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</si>
  <si>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</si>
  <si>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</si>
  <si>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</si>
  <si>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</si>
  <si>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</si>
  <si>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</si>
  <si>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</si>
  <si>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</si>
  <si>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</si>
  <si>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</si>
  <si>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</si>
  <si>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</si>
  <si>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</si>
  <si>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</si>
  <si>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</si>
  <si>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</si>
  <si>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</si>
  <si>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</si>
  <si>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</si>
  <si>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</si>
  <si>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</si>
  <si>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</si>
  <si>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</si>
  <si>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</si>
  <si>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</si>
  <si>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</si>
  <si>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</si>
  <si>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</si>
  <si>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</si>
  <si>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</si>
  <si>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</si>
  <si>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</si>
  <si>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</si>
  <si>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</si>
  <si>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</si>
  <si>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</si>
  <si>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</si>
  <si>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</si>
  <si>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</si>
  <si>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</si>
  <si>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</si>
  <si>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</si>
  <si>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</si>
  <si>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</si>
  <si>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</si>
  <si>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</si>
  <si>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</si>
  <si>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</si>
  <si>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</si>
  <si>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</si>
  <si>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</si>
  <si>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</si>
  <si>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</si>
  <si>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</si>
  <si>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</si>
  <si>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</si>
  <si>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</si>
  <si>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</si>
  <si>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</si>
  <si>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</si>
  <si>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</si>
  <si>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</si>
  <si>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</si>
  <si>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</si>
  <si>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</si>
  <si>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</si>
  <si>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</si>
  <si>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</si>
  <si>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</si>
  <si>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</si>
  <si>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</si>
  <si>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</si>
  <si>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</si>
  <si>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</si>
  <si>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</si>
  <si>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</si>
  <si>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</si>
  <si>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</si>
  <si>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</si>
  <si>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</si>
  <si>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</si>
  <si>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</si>
  <si>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</si>
  <si>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</si>
  <si>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</si>
  <si>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</si>
  <si>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</si>
  <si>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</si>
  <si>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</si>
  <si>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</si>
  <si>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</si>
  <si>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</si>
  <si>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</si>
  <si>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</si>
  <si>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</si>
  <si>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</si>
  <si>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</si>
  <si>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</si>
  <si>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</si>
  <si>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</si>
  <si>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</si>
  <si>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</si>
  <si>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</si>
  <si>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</si>
  <si>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</si>
  <si>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</si>
  <si>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</si>
  <si>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</si>
  <si>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</si>
  <si>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</si>
  <si>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</si>
  <si>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</si>
  <si>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</si>
  <si>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</si>
  <si>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</si>
  <si>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</si>
  <si>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</si>
  <si>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</si>
  <si>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</si>
  <si>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</si>
  <si>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</si>
  <si>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</si>
  <si>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</si>
  <si>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</si>
  <si>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</si>
  <si>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</si>
  <si>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</si>
  <si>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</si>
  <si>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</si>
  <si>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</si>
  <si>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</si>
  <si>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</si>
  <si>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</si>
  <si>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</si>
  <si>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</si>
  <si>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</si>
  <si>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</si>
  <si>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</si>
  <si>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</si>
  <si>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</si>
  <si>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</si>
  <si>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</si>
  <si>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</si>
  <si>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</si>
  <si>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</si>
  <si>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</si>
  <si>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</si>
  <si>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</si>
  <si>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</si>
  <si>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</si>
  <si>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</si>
  <si>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</si>
  <si>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</si>
  <si>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</si>
  <si>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</si>
  <si>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</si>
  <si>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</si>
  <si>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</si>
  <si>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</si>
  <si>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</si>
  <si>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</si>
  <si>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</si>
  <si>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</si>
  <si>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</si>
  <si>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</si>
  <si>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</si>
  <si>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</si>
  <si>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</si>
  <si>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</si>
  <si>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</si>
  <si>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</si>
  <si>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</si>
  <si>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</si>
  <si>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</si>
  <si>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</si>
  <si>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</si>
  <si>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</si>
  <si>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</si>
  <si>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</si>
  <si>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</si>
  <si>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</si>
  <si>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</si>
  <si>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</si>
  <si>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</si>
  <si>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</si>
  <si>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</si>
  <si>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</si>
  <si>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</si>
  <si>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</si>
  <si>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</si>
  <si>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</si>
  <si>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</si>
  <si>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</si>
  <si>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</si>
  <si>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</si>
  <si>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</si>
  <si>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</si>
  <si>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</si>
  <si>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</si>
  <si>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</si>
  <si>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</si>
  <si>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</si>
  <si>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</si>
  <si>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</si>
  <si>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</si>
  <si>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</si>
  <si>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</si>
  <si>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</si>
  <si>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</si>
  <si>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</si>
  <si>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</si>
  <si>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</si>
  <si>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</si>
  <si>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</si>
  <si>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</si>
  <si>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</si>
  <si>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</si>
  <si>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</si>
  <si>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</si>
  <si>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</si>
  <si>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</si>
  <si>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</si>
  <si>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</si>
  <si>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</si>
  <si>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</si>
  <si>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</si>
  <si>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</si>
  <si>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</si>
  <si>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</si>
  <si>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</si>
  <si>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</si>
  <si>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</si>
  <si>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</si>
  <si>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</si>
  <si>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</si>
  <si>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</si>
  <si>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</si>
  <si>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</si>
  <si>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</si>
  <si>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</si>
  <si>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</si>
  <si>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</si>
  <si>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</si>
  <si>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</si>
  <si>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</si>
  <si>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</si>
  <si>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</si>
  <si>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</si>
  <si>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</si>
  <si>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</si>
  <si>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</si>
  <si>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</si>
  <si>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</si>
  <si>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</si>
  <si>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</si>
  <si>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</si>
  <si>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</si>
  <si>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</si>
  <si>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</si>
  <si>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</si>
  <si>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</si>
  <si>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</si>
  <si>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</si>
  <si>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</si>
  <si>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</si>
  <si>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</si>
  <si>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</si>
  <si>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</si>
  <si>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</si>
  <si>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</si>
  <si>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</si>
  <si>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</si>
  <si>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</si>
  <si>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</si>
  <si>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</si>
  <si>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</si>
  <si>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</si>
  <si>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</si>
  <si>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</si>
  <si>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</si>
  <si>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</si>
  <si>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</si>
  <si>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</si>
  <si>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</si>
  <si>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</si>
  <si>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</si>
  <si>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</si>
  <si>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</si>
  <si>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</si>
  <si>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</si>
  <si>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</si>
  <si>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</si>
  <si>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</si>
  <si>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</si>
  <si>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</si>
  <si>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</si>
  <si>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</si>
  <si>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</si>
  <si>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</si>
  <si>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</si>
  <si>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</si>
  <si>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</si>
  <si>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</si>
  <si>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</si>
  <si>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</si>
  <si>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</si>
  <si>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</si>
  <si>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</si>
  <si>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</si>
  <si>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</si>
  <si>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</si>
  <si>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</si>
  <si>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</si>
  <si>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</si>
  <si>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</si>
  <si>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</si>
  <si>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</si>
  <si>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</si>
  <si>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</si>
  <si>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</si>
  <si>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</si>
  <si>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</si>
  <si>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</si>
  <si>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</si>
  <si>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</si>
  <si>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</si>
  <si>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</si>
  <si>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</si>
  <si>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</si>
  <si>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</si>
  <si>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</si>
  <si>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</si>
  <si>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</si>
  <si>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</si>
  <si>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</si>
  <si>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</si>
  <si>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</si>
  <si>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</si>
  <si>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</si>
  <si>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</si>
  <si>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</si>
  <si>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</si>
  <si>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</si>
  <si>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</si>
  <si>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</si>
  <si>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</si>
  <si>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</si>
  <si>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</si>
  <si>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</si>
  <si>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</si>
  <si>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</si>
  <si>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</si>
  <si>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</si>
  <si>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</si>
  <si>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</si>
  <si>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</si>
  <si>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</si>
  <si>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</si>
  <si>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</si>
  <si>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</si>
  <si>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</si>
  <si>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</si>
  <si>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</si>
  <si>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</si>
  <si>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</si>
  <si>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</si>
  <si>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</si>
  <si>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</si>
  <si>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</si>
  <si>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</si>
  <si>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</si>
  <si>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</si>
  <si>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</si>
  <si>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</si>
  <si>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</si>
  <si>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</si>
  <si>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</si>
  <si>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</si>
  <si>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</si>
  <si>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</si>
  <si>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</si>
  <si>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</si>
  <si>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</si>
  <si>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</si>
  <si>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</si>
  <si>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</si>
  <si>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</si>
  <si>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</si>
  <si>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</si>
  <si>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</si>
  <si>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</si>
  <si>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</si>
  <si>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</si>
  <si>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</si>
  <si>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</si>
  <si>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</si>
  <si>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</si>
  <si>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</si>
  <si>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</si>
  <si>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</si>
  <si>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</si>
  <si>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</si>
  <si>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</si>
  <si>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</si>
  <si>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</si>
  <si>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</si>
  <si>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</si>
  <si>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</si>
  <si>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</si>
  <si>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</si>
  <si>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</si>
  <si>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</si>
  <si>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</si>
  <si>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</si>
  <si>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</si>
  <si>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</si>
  <si>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</si>
  <si>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</si>
  <si>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</si>
  <si>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</si>
  <si>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</si>
  <si>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</si>
  <si>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</si>
  <si>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</si>
  <si>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</si>
  <si>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</si>
  <si>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</si>
  <si>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</si>
  <si>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</si>
  <si>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</si>
  <si>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</si>
  <si>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</si>
  <si>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</si>
  <si>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</si>
  <si>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</si>
  <si>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</si>
  <si>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</si>
  <si>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</si>
  <si>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</si>
  <si>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</si>
  <si>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</si>
  <si>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</si>
  <si>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</si>
  <si>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</si>
  <si>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</si>
  <si>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</si>
  <si>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</si>
  <si>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</si>
  <si>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</si>
  <si>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</si>
  <si>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</si>
  <si>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</si>
  <si>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</si>
  <si>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</si>
  <si>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</si>
  <si>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</si>
  <si>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</si>
  <si>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</si>
  <si>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</si>
  <si>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</si>
  <si>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</si>
  <si>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</si>
  <si>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</si>
  <si>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</si>
  <si>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</si>
  <si>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</si>
  <si>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</si>
  <si>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</si>
  <si>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</si>
  <si>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</si>
  <si>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</si>
  <si>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</si>
  <si>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</si>
  <si>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</si>
  <si>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</si>
  <si>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</si>
  <si>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</si>
  <si>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</si>
  <si>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</si>
  <si>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</si>
  <si>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</si>
  <si>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</si>
  <si>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</si>
  <si>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</si>
  <si>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</si>
  <si>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</si>
  <si>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</si>
  <si>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</si>
  <si>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</si>
  <si>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</si>
  <si>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</si>
  <si>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</si>
  <si>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</si>
  <si>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</si>
  <si>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</si>
  <si>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</si>
  <si>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</si>
  <si>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</si>
  <si>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</si>
  <si>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</si>
  <si>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</si>
  <si>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</si>
  <si>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</si>
  <si>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</si>
  <si>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</si>
  <si>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</si>
  <si>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</si>
  <si>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</si>
  <si>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</si>
  <si>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</si>
  <si>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</si>
  <si>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</si>
  <si>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</si>
  <si>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</si>
  <si>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</si>
  <si>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</si>
  <si>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</si>
  <si>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</si>
  <si>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</si>
  <si>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</si>
  <si>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</si>
  <si>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</si>
  <si>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</si>
  <si>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</si>
  <si>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</si>
  <si>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</si>
  <si>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</si>
  <si>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</si>
  <si>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</si>
  <si>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</si>
  <si>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</si>
  <si>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</si>
  <si>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</si>
  <si>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</si>
  <si>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</si>
  <si>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</si>
  <si>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</si>
  <si>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</si>
  <si>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</si>
  <si>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</si>
  <si>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</si>
  <si>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</si>
  <si>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</si>
  <si>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</si>
  <si>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</si>
  <si>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</si>
  <si>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</si>
  <si>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</si>
  <si>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</si>
  <si>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</si>
  <si>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</si>
  <si>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</si>
  <si>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</si>
  <si>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</si>
  <si>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</si>
  <si>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</si>
  <si>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</si>
  <si>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</si>
  <si>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</si>
  <si>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</si>
  <si>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</si>
  <si>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</si>
  <si>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</si>
  <si>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</si>
  <si>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</si>
  <si>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</si>
  <si>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</si>
  <si>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</si>
  <si>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</si>
  <si>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</si>
  <si>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</si>
  <si>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</si>
  <si>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</si>
  <si>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</si>
  <si>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</si>
  <si>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</si>
  <si>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</si>
  <si>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</si>
  <si>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</si>
  <si>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</si>
  <si>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</si>
  <si>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</si>
  <si>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</si>
  <si>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</si>
  <si>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</si>
  <si>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</si>
  <si>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</si>
  <si>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</si>
  <si>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</si>
  <si>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</si>
  <si>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</si>
  <si>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</si>
  <si>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</si>
  <si>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</si>
  <si>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</si>
  <si>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</si>
  <si>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</si>
  <si>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</si>
  <si>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</si>
  <si>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</si>
  <si>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</si>
  <si>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</si>
  <si>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</si>
  <si>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</si>
  <si>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</si>
  <si>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</si>
  <si>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</si>
  <si>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</si>
  <si>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</si>
  <si>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</si>
  <si>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</si>
  <si>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</si>
  <si>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</si>
  <si>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</si>
  <si>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</si>
  <si>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</si>
  <si>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</si>
  <si>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</si>
  <si>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</si>
  <si>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</si>
  <si>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</si>
  <si>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</si>
  <si>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</si>
  <si>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</si>
  <si>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</si>
  <si>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</si>
  <si>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</si>
  <si>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</si>
  <si>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</si>
  <si>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</si>
  <si>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</si>
  <si>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</si>
  <si>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</si>
  <si>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</si>
  <si>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</si>
  <si>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</si>
  <si>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</si>
  <si>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</si>
  <si>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</si>
  <si>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</si>
  <si>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</si>
  <si>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</si>
  <si>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</si>
  <si>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</si>
  <si>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</si>
  <si>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</si>
  <si>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</si>
  <si>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</si>
  <si>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</si>
  <si>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</si>
  <si>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</si>
  <si>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</si>
  <si>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</si>
  <si>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</si>
  <si>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</si>
  <si>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</si>
  <si>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</si>
  <si>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</si>
  <si>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</si>
  <si>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</si>
  <si>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</si>
  <si>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</si>
  <si>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</si>
  <si>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</si>
  <si>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</si>
  <si>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</si>
  <si>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</si>
  <si>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</si>
  <si>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</si>
  <si>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</si>
  <si>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</si>
  <si>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</si>
  <si>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</si>
  <si>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</si>
  <si>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</si>
  <si>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</si>
  <si>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</si>
  <si>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</si>
  <si>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</si>
  <si>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</si>
  <si>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</si>
  <si>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</si>
  <si>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</si>
  <si>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</si>
  <si>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</si>
  <si>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</si>
  <si>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</si>
  <si>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</si>
  <si>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</si>
  <si>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</si>
  <si>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</si>
  <si>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</si>
  <si>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</si>
  <si>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</si>
  <si>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</si>
  <si>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</si>
  <si>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</si>
  <si>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</si>
  <si>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</si>
  <si>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</si>
  <si>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</si>
  <si>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</si>
  <si>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</si>
  <si>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</si>
  <si>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</si>
  <si>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</si>
  <si>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</si>
  <si>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</si>
  <si>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</si>
  <si>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</si>
  <si>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</si>
  <si>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</si>
  <si>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</si>
  <si>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</si>
  <si>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</si>
  <si>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</si>
  <si>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</si>
  <si>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</si>
  <si>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</si>
  <si>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</si>
  <si>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</si>
  <si>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</si>
  <si>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</si>
  <si>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</si>
  <si>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</si>
  <si>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</si>
  <si>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</si>
  <si>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</si>
  <si>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</si>
  <si>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</si>
  <si>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</si>
  <si>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</si>
  <si>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</si>
  <si>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</si>
  <si>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</si>
  <si>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</si>
  <si>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</si>
  <si>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</si>
  <si>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</si>
  <si>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</si>
  <si>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</si>
  <si>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</si>
  <si>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</si>
  <si>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</si>
  <si>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</si>
  <si>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</si>
  <si>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</si>
  <si>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</si>
  <si>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</si>
  <si>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</si>
  <si>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</si>
  <si>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</si>
  <si>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</si>
  <si>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</si>
  <si>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</si>
  <si>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</si>
  <si>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</si>
  <si>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</si>
  <si>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</si>
  <si>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</si>
  <si>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</si>
  <si>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</si>
  <si>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</si>
  <si>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</si>
  <si>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</si>
  <si>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</si>
  <si>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</si>
  <si>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</si>
  <si>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</si>
  <si>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</si>
  <si>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</si>
  <si>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</si>
  <si>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</si>
  <si>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</si>
  <si>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</si>
  <si>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</si>
  <si>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</si>
  <si>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</si>
  <si>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</si>
  <si>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</si>
  <si>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</si>
  <si>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</si>
  <si>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</si>
  <si>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</si>
  <si>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</si>
  <si>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</si>
  <si>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</si>
  <si>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</si>
  <si>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</si>
  <si>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</si>
  <si>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</si>
  <si>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</si>
  <si>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</si>
  <si>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</si>
  <si>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</si>
  <si>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</si>
  <si>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</si>
  <si>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</si>
  <si>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</si>
  <si>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</si>
  <si>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</si>
  <si>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</si>
  <si>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</si>
  <si>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</si>
  <si>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</si>
  <si>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</si>
  <si>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</si>
  <si>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</si>
  <si>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</si>
  <si>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</si>
  <si>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</si>
  <si>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</si>
  <si>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</si>
  <si>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</si>
  <si>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</si>
  <si>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</si>
  <si>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</si>
  <si>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</si>
  <si>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</si>
  <si>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</si>
  <si>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</si>
  <si>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</si>
  <si>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</si>
  <si>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</si>
  <si>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</si>
  <si>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</si>
  <si>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</si>
  <si>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</si>
  <si>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</si>
  <si>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</si>
  <si>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</si>
  <si>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</si>
  <si>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</si>
  <si>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</si>
  <si>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</si>
  <si>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</si>
  <si>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</si>
  <si>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</si>
  <si>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</si>
  <si>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</si>
  <si>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</si>
  <si>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</si>
  <si>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</si>
  <si>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</si>
  <si>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</si>
  <si>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</si>
  <si>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</si>
  <si>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</si>
  <si>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</si>
  <si>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</si>
  <si>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</si>
  <si>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</si>
  <si>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</si>
  <si>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</si>
  <si>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</si>
  <si>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</si>
  <si>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</si>
  <si>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</si>
  <si>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</si>
  <si>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</si>
  <si>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</si>
  <si>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</si>
  <si>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</si>
  <si>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</si>
  <si>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</si>
  <si>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</si>
  <si>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</si>
  <si>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</si>
  <si>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</si>
  <si>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</si>
  <si>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</si>
  <si>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</si>
  <si>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</si>
  <si>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</si>
  <si>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</si>
  <si>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</si>
  <si>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</si>
  <si>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</si>
  <si>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</si>
  <si>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</si>
  <si>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</si>
  <si>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</si>
  <si>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</si>
  <si>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</si>
  <si>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</si>
  <si>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</si>
  <si>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</si>
  <si>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</si>
  <si>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</si>
  <si>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</si>
  <si>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</si>
  <si>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</si>
  <si>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</si>
  <si>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</si>
  <si>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</si>
  <si>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</si>
  <si>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</si>
  <si>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</si>
  <si>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</si>
  <si>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</si>
  <si>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</si>
  <si>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</si>
  <si>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</si>
  <si>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</si>
  <si>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</si>
  <si>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</si>
  <si>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</si>
  <si>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</si>
  <si>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</si>
  <si>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</si>
  <si>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</si>
  <si>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</si>
  <si>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</si>
  <si>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</si>
  <si>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</si>
  <si>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</si>
  <si>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</si>
  <si>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</si>
  <si>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</si>
  <si>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</si>
  <si>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</si>
  <si>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</si>
  <si>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</si>
  <si>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</si>
  <si>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</si>
  <si>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</si>
  <si>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</si>
  <si>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</si>
  <si>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</si>
  <si>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</si>
  <si>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</si>
  <si>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</si>
  <si>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</si>
  <si>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</si>
  <si>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</si>
  <si>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</si>
  <si>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</si>
  <si>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</si>
  <si>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</si>
  <si>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</si>
  <si>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</si>
  <si>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</si>
  <si>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</si>
  <si>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</si>
  <si>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</si>
  <si>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</si>
  <si>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</si>
  <si>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</si>
  <si>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</si>
  <si>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</si>
  <si>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</si>
  <si>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</si>
  <si>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</si>
  <si>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</si>
  <si>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</si>
  <si>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</si>
  <si>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</si>
  <si>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</si>
  <si>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</si>
  <si>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</si>
  <si>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</si>
  <si>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</si>
  <si>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</si>
  <si>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</si>
  <si>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</si>
  <si>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</si>
  <si>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</si>
  <si>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</si>
  <si>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</si>
  <si>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</si>
  <si>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</si>
  <si>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</si>
  <si>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</si>
  <si>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</si>
  <si>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</si>
  <si>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</si>
  <si>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</si>
  <si>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</si>
  <si>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</si>
  <si>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</si>
  <si>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</si>
  <si>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</si>
  <si>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</si>
  <si>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</si>
  <si>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</si>
  <si>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</si>
  <si>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</si>
  <si>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</si>
  <si>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</si>
  <si>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</si>
  <si>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</si>
  <si>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</si>
  <si>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</si>
  <si>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</si>
  <si>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</si>
  <si>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</si>
  <si>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</si>
  <si>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</si>
  <si>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</si>
  <si>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</si>
  <si>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</si>
  <si>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</si>
  <si>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</si>
  <si>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</si>
  <si>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</si>
  <si>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</si>
  <si>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</si>
  <si>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</si>
  <si>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</si>
  <si>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</si>
  <si>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</si>
  <si>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</si>
  <si>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</si>
  <si>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</si>
  <si>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</si>
  <si>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</si>
  <si>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</si>
  <si>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</si>
  <si>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</si>
  <si>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</si>
  <si>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</si>
  <si>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</si>
  <si>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</si>
  <si>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</si>
  <si>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</si>
  <si>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</si>
  <si>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</si>
  <si>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</si>
  <si>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</si>
  <si>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</si>
  <si>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</si>
  <si>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</si>
  <si>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</si>
  <si>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</si>
  <si>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</si>
  <si>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</si>
  <si>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</si>
  <si>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</si>
  <si>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</si>
  <si>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</si>
  <si>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</si>
  <si>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</si>
  <si>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</si>
  <si>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</si>
  <si>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</si>
  <si>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</si>
  <si>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</si>
  <si>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</si>
  <si>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</si>
  <si>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</si>
  <si>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</si>
  <si>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</si>
  <si>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</si>
  <si>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</si>
  <si>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</si>
  <si>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</si>
  <si>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</si>
  <si>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</si>
  <si>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</si>
  <si>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</si>
  <si>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</si>
  <si>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</si>
  <si>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</si>
  <si>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</si>
  <si>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</si>
  <si>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</si>
  <si>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</si>
  <si>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</si>
  <si>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</si>
  <si>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</si>
  <si>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</si>
  <si>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</si>
  <si>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</si>
  <si>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</si>
  <si>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</si>
  <si>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</si>
  <si>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</si>
  <si>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</si>
  <si>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</si>
  <si>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</si>
  <si>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</si>
  <si>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</si>
  <si>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</si>
  <si>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</si>
  <si>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</si>
  <si>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</si>
  <si>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</si>
  <si>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</si>
  <si>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</si>
  <si>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</si>
  <si>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</si>
  <si>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</si>
  <si>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</si>
  <si>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</si>
  <si>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</si>
  <si>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</si>
  <si>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</si>
  <si>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</si>
  <si>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</si>
  <si>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</si>
  <si>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</si>
  <si>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</si>
  <si>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</si>
  <si>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</si>
  <si>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</si>
  <si>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</si>
  <si>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</si>
  <si>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</si>
  <si>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</si>
  <si>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</si>
  <si>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</si>
  <si>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</si>
  <si>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</si>
  <si>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</si>
  <si>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</si>
  <si>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</si>
  <si>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</si>
  <si>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</si>
  <si>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</si>
  <si>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</si>
  <si>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</si>
  <si>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</si>
  <si>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</si>
  <si>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</si>
  <si>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</si>
  <si>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</si>
  <si>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</si>
  <si>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</si>
  <si>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</si>
  <si>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</si>
  <si>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</si>
  <si>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</si>
  <si>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</si>
  <si>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</si>
  <si>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</si>
  <si>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</si>
  <si>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</si>
  <si>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</si>
  <si>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</si>
  <si>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</si>
  <si>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</si>
  <si>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</si>
  <si>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</si>
  <si>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</si>
  <si>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</si>
  <si>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</si>
  <si>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</si>
  <si>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</si>
  <si>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</si>
  <si>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</si>
  <si>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</si>
  <si>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</si>
  <si>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</si>
  <si>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</si>
  <si>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</si>
  <si>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</si>
  <si>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</si>
  <si>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</si>
  <si>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</si>
  <si>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</si>
  <si>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</si>
  <si>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</si>
  <si>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</si>
  <si>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</si>
  <si>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</si>
  <si>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</si>
  <si>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</si>
  <si>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</si>
  <si>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</si>
  <si>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</si>
  <si>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</si>
  <si>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</si>
  <si>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</si>
  <si>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</si>
  <si>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</si>
  <si>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</si>
  <si>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</si>
  <si>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</si>
  <si>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</si>
  <si>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</si>
  <si>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</si>
  <si>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</si>
  <si>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</si>
  <si>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</si>
  <si>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</si>
  <si>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</si>
  <si>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</si>
  <si>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</si>
  <si>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</si>
  <si>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</si>
  <si>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</si>
  <si>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</si>
  <si>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</si>
  <si>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</si>
  <si>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</si>
  <si>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</si>
  <si>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</si>
  <si>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</si>
  <si>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</si>
  <si>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</si>
  <si>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</si>
  <si>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</si>
  <si>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</si>
  <si>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</si>
  <si>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</si>
  <si>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</si>
  <si>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</si>
  <si>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</si>
  <si>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</si>
  <si>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</si>
  <si>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</si>
  <si>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</si>
  <si>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</si>
  <si>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</si>
  <si>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</si>
  <si>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</si>
  <si>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</si>
  <si>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</si>
  <si>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</si>
  <si>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</si>
  <si>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</si>
  <si>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</si>
  <si>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</si>
  <si>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</si>
  <si>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</si>
  <si>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</si>
  <si>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</si>
  <si>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</si>
  <si>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</si>
  <si>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</si>
  <si>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</si>
  <si>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</si>
  <si>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</si>
  <si>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</si>
  <si>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</si>
  <si>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</si>
  <si>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</si>
  <si>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</si>
  <si>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</si>
  <si>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</si>
  <si>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</si>
  <si>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</si>
  <si>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</si>
  <si>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</si>
  <si>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</si>
  <si>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</si>
  <si>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</si>
  <si>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</si>
  <si>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</si>
  <si>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</si>
  <si>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</si>
  <si>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</si>
  <si>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</si>
  <si>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</si>
  <si>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</si>
  <si>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</si>
  <si>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</si>
  <si>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</si>
  <si>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</si>
  <si>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</si>
  <si>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</si>
  <si>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</si>
  <si>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</si>
  <si>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</si>
  <si>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</si>
  <si>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</si>
  <si>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</si>
  <si>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</si>
  <si>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</si>
  <si>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</si>
  <si>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</si>
  <si>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</si>
  <si>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</si>
  <si>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</si>
  <si>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</si>
  <si>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</si>
  <si>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</si>
  <si>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</si>
  <si>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</si>
  <si>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</si>
  <si>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</si>
  <si>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</si>
  <si>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</si>
  <si>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</si>
  <si>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</si>
  <si>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</si>
  <si>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</si>
  <si>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</si>
  <si>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</si>
  <si>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</si>
  <si>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</si>
  <si>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</si>
  <si>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</si>
  <si>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</si>
  <si>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</si>
  <si>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</si>
  <si>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</si>
  <si>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</si>
  <si>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</si>
  <si>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</si>
  <si>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</si>
  <si>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</si>
  <si>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</si>
  <si>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</si>
  <si>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</si>
  <si>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</si>
  <si>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</si>
  <si>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</si>
  <si>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</si>
  <si>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</si>
  <si>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</si>
  <si>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</si>
  <si>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</si>
  <si>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</si>
  <si>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</si>
  <si>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</si>
  <si>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</si>
  <si>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</si>
  <si>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</si>
  <si>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</si>
  <si>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</si>
  <si>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</si>
  <si>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</si>
  <si>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</si>
  <si>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</si>
  <si>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</si>
  <si>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</si>
  <si>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</si>
  <si>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</si>
  <si>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</si>
  <si>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</si>
  <si>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</si>
  <si>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</si>
  <si>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</si>
  <si>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</si>
  <si>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</si>
  <si>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</si>
  <si>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</si>
  <si>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</si>
  <si>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</si>
  <si>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</si>
  <si>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</si>
  <si>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</si>
  <si>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</si>
  <si>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</si>
  <si>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</si>
  <si>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</si>
  <si>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</si>
  <si>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</si>
  <si>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</si>
  <si>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</si>
  <si>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</si>
  <si>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</si>
  <si>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</si>
  <si>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</si>
  <si>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</si>
  <si>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</si>
  <si>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</si>
  <si>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</si>
  <si>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</si>
  <si>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</si>
  <si>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</si>
  <si>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</si>
  <si>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</si>
  <si>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</si>
  <si>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</si>
  <si>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</si>
  <si>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</si>
  <si>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</si>
  <si>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</si>
  <si>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</si>
  <si>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</si>
  <si>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</si>
  <si>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</si>
  <si>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</si>
  <si>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</si>
  <si>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</si>
  <si>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</si>
  <si>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</si>
  <si>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</si>
  <si>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</si>
  <si>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</si>
  <si>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</si>
  <si>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</si>
  <si>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</si>
  <si>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</si>
  <si>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</si>
  <si>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</si>
  <si>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</si>
  <si>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</si>
  <si>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</si>
  <si>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</si>
  <si>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</si>
  <si>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</si>
  <si>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</si>
  <si>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</si>
  <si>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</si>
  <si>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</si>
  <si>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</si>
  <si>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</si>
  <si>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</si>
  <si>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</si>
  <si>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</si>
  <si>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</si>
  <si>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</si>
  <si>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</si>
  <si>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</si>
  <si>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</si>
  <si>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</si>
  <si>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</si>
  <si>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</si>
  <si>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</si>
  <si>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</si>
  <si>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</si>
  <si>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</si>
  <si>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</si>
  <si>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</si>
  <si>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</si>
  <si>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</si>
  <si>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</si>
  <si>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</si>
  <si>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</si>
  <si>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</si>
  <si>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</si>
  <si>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</si>
  <si>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</si>
  <si>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</si>
  <si>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</si>
  <si>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</si>
  <si>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</si>
  <si>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</si>
  <si>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</si>
  <si>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</si>
  <si>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</si>
  <si>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</si>
  <si>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</si>
  <si>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</si>
  <si>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</si>
  <si>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</si>
  <si>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</si>
  <si>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</si>
  <si>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</si>
  <si>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</si>
  <si>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</si>
  <si>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</si>
  <si>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</si>
  <si>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</si>
  <si>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</si>
  <si>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</si>
  <si>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</si>
  <si>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</si>
  <si>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</si>
  <si>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</si>
  <si>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</si>
  <si>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</si>
  <si>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</si>
  <si>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</si>
  <si>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</si>
  <si>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</si>
  <si>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</si>
  <si>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</si>
  <si>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</si>
  <si>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</si>
  <si>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</si>
  <si>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</si>
  <si>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</si>
  <si>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</si>
  <si>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</si>
  <si>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</si>
  <si>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</si>
  <si>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</si>
  <si>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</si>
  <si>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</si>
  <si>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</si>
  <si>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</si>
  <si>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</si>
  <si>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</si>
  <si>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</si>
  <si>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</si>
  <si>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</si>
  <si>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</si>
  <si>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</si>
  <si>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</si>
  <si>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</si>
  <si>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</si>
  <si>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</si>
  <si>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</si>
  <si>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</si>
  <si>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</si>
  <si>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</si>
  <si>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</si>
  <si>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</si>
  <si>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</si>
  <si>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</si>
  <si>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</si>
  <si>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</si>
  <si>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</si>
  <si>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</si>
  <si>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</si>
  <si>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</si>
  <si>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</si>
  <si>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</si>
  <si>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</si>
  <si>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</si>
  <si>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</si>
  <si>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</si>
  <si>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</si>
  <si>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</si>
  <si>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</si>
  <si>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</si>
  <si>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</si>
  <si>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</si>
  <si>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</si>
  <si>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</si>
  <si>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</si>
  <si>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</si>
  <si>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</si>
  <si>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</si>
  <si>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</si>
  <si>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</si>
  <si>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</si>
  <si>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</si>
  <si>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</si>
  <si>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</si>
  <si>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</si>
  <si>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</si>
  <si>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</si>
  <si>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</si>
  <si>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</si>
  <si>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</si>
  <si>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</si>
  <si>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</si>
  <si>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</si>
  <si>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</si>
  <si>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</si>
  <si>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</si>
  <si>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</si>
  <si>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</si>
  <si>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</si>
  <si>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</si>
  <si>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</si>
  <si>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</si>
  <si>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</si>
  <si>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</si>
  <si>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</si>
  <si>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</si>
  <si>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</si>
  <si>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</si>
  <si>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</si>
  <si>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</si>
  <si>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</si>
  <si>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</si>
  <si>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</si>
  <si>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</si>
  <si>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</si>
  <si>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</si>
  <si>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</si>
  <si>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</si>
  <si>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</si>
  <si>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</si>
  <si>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</si>
  <si>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</si>
  <si>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</si>
  <si>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</si>
  <si>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</si>
  <si>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</si>
  <si>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</si>
  <si>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</si>
  <si>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</si>
  <si>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</si>
  <si>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</si>
  <si>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</si>
  <si>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</si>
  <si>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</si>
  <si>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</si>
  <si>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</si>
  <si>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</si>
  <si>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</si>
  <si>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</si>
  <si>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</si>
  <si>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</si>
  <si>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</si>
  <si>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</si>
  <si>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</si>
  <si>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</si>
  <si>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</si>
  <si>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</si>
  <si>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</si>
  <si>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</si>
  <si>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</si>
  <si>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</si>
  <si>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</si>
  <si>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</si>
  <si>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</si>
  <si>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</si>
  <si>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</si>
  <si>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</si>
  <si>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</si>
  <si>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</si>
  <si>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</si>
  <si>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</si>
  <si>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</si>
  <si>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</si>
  <si>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</si>
  <si>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</si>
  <si>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</si>
  <si>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</si>
  <si>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</si>
  <si>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</si>
  <si>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</si>
  <si>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</si>
  <si>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</si>
  <si>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</si>
  <si>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</si>
  <si>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</si>
  <si>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</si>
  <si>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</si>
  <si>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</si>
  <si>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</si>
  <si>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</si>
  <si>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</si>
  <si>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</si>
  <si>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</si>
  <si>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</si>
  <si>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</si>
  <si>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</si>
  <si>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</si>
  <si>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</si>
  <si>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</si>
  <si>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</si>
  <si>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</si>
  <si>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</si>
  <si>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</si>
  <si>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</si>
  <si>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</si>
  <si>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</si>
  <si>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</si>
  <si>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</si>
  <si>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</si>
  <si>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</si>
  <si>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</si>
  <si>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</si>
  <si>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</si>
  <si>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</si>
  <si>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</si>
  <si>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</si>
  <si>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</si>
  <si>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</si>
  <si>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</si>
  <si>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</si>
  <si>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</si>
  <si>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</si>
  <si>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</si>
  <si>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</si>
  <si>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</si>
  <si>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</si>
  <si>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</si>
  <si>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</si>
  <si>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</si>
  <si>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</si>
  <si>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</si>
  <si>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</si>
  <si>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</si>
  <si>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</si>
  <si>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</si>
  <si>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</si>
  <si>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</si>
  <si>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</si>
  <si>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</si>
  <si>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</si>
  <si>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</si>
  <si>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</si>
  <si>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</si>
  <si>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</si>
  <si>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</si>
  <si>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</si>
  <si>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</si>
  <si>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</si>
  <si>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</si>
  <si>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</si>
  <si>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</si>
  <si>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</si>
  <si>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</si>
  <si>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</si>
  <si>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</si>
  <si>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</si>
  <si>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</si>
  <si>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</si>
  <si>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</si>
  <si>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</si>
  <si>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</si>
  <si>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</si>
  <si>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</si>
  <si>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</si>
  <si>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</si>
  <si>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</si>
  <si>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</si>
  <si>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</si>
  <si>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</si>
  <si>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</si>
  <si>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</si>
  <si>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</si>
  <si>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</si>
  <si>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</si>
  <si>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</si>
  <si>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</si>
  <si>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</si>
  <si>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</si>
  <si>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</si>
  <si>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</si>
  <si>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</si>
  <si>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</si>
  <si>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</si>
  <si>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</si>
  <si>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</si>
  <si>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</si>
  <si>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</si>
  <si>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</si>
  <si>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</si>
  <si>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</si>
  <si>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</si>
  <si>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</si>
  <si>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</si>
  <si>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</si>
  <si>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</si>
  <si>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</si>
  <si>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</si>
  <si>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</si>
  <si>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</si>
  <si>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</si>
  <si>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</si>
  <si>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</si>
  <si>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</si>
  <si>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</si>
  <si>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</si>
  <si>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</si>
  <si>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</si>
  <si>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</si>
  <si>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</si>
  <si>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</si>
  <si>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</si>
  <si>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</si>
  <si>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</si>
  <si>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</si>
  <si>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</si>
  <si>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</si>
  <si>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</si>
  <si>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</si>
  <si>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</si>
  <si>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</si>
  <si>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</si>
  <si>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</si>
  <si>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</si>
  <si>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</si>
  <si>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</si>
  <si>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</si>
  <si>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</si>
  <si>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</si>
  <si>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</si>
  <si>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</si>
  <si>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</si>
  <si>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</si>
  <si>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</si>
  <si>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</si>
  <si>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</si>
  <si>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</si>
  <si>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</si>
  <si>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</si>
  <si>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</si>
  <si>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</si>
  <si>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</si>
  <si>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</si>
  <si>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</si>
  <si>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</si>
  <si>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</si>
  <si>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</si>
  <si>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</si>
  <si>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</si>
  <si>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</si>
  <si>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</si>
  <si>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</si>
  <si>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</si>
  <si>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</si>
  <si>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</si>
  <si>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</si>
  <si>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</si>
  <si>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</si>
  <si>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</si>
  <si>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</si>
  <si>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</si>
  <si>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</si>
  <si>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</si>
  <si>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</si>
  <si>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</si>
  <si>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</si>
  <si>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</si>
  <si>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</si>
  <si>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</si>
  <si>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</si>
  <si>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</si>
  <si>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</si>
  <si>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</si>
  <si>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</si>
  <si>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</si>
  <si>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</si>
  <si>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</si>
  <si>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</si>
  <si>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</si>
  <si>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</si>
  <si>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</si>
  <si>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</si>
  <si>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</si>
  <si>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</si>
  <si>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</si>
  <si>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</si>
  <si>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</si>
  <si>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</si>
  <si>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</si>
  <si>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</si>
  <si>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</si>
  <si>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</si>
  <si>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</si>
  <si>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</si>
  <si>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</si>
  <si>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</si>
  <si>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</si>
  <si>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</si>
  <si>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</si>
  <si>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</si>
  <si>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</si>
  <si>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</si>
  <si>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</si>
  <si>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</si>
  <si>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</si>
  <si>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</si>
  <si>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</si>
  <si>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</si>
  <si>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</si>
  <si>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</si>
  <si>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</si>
  <si>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</si>
  <si>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</si>
  <si>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</si>
  <si>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</si>
  <si>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</si>
  <si>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</si>
  <si>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</si>
  <si>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</si>
  <si>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</si>
  <si>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</si>
  <si>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</si>
  <si>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</si>
  <si>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</si>
  <si>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</si>
  <si>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</si>
  <si>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</si>
  <si>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</si>
  <si>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</si>
  <si>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</si>
  <si>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</si>
  <si>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</si>
  <si>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</si>
  <si>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</si>
  <si>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</si>
  <si>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</si>
  <si>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</si>
  <si>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</si>
  <si>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</si>
  <si>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</si>
  <si>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</si>
  <si>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</si>
  <si>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</si>
  <si>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</si>
  <si>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</si>
  <si>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</si>
  <si>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</si>
  <si>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</si>
  <si>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</si>
  <si>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</si>
  <si>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</si>
  <si>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</si>
  <si>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</si>
  <si>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</si>
  <si>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</si>
  <si>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</si>
  <si>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</si>
  <si>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</si>
  <si>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</si>
  <si>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</si>
  <si>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</si>
  <si>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</si>
  <si>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</si>
  <si>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</si>
  <si>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</si>
  <si>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</si>
  <si>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</si>
  <si>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</si>
  <si>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</si>
  <si>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</si>
  <si>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</si>
  <si>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</si>
  <si>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</si>
  <si>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</si>
  <si>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</si>
  <si>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</si>
  <si>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</si>
  <si>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</si>
  <si>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</si>
  <si>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</si>
  <si>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</si>
  <si>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</si>
  <si>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</si>
  <si>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</si>
  <si>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</si>
  <si>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</si>
  <si>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</si>
  <si>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</si>
  <si>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</si>
  <si>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</si>
  <si>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</si>
  <si>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</si>
  <si>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</si>
  <si>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</si>
  <si>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</si>
  <si>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</si>
  <si>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</si>
  <si>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</si>
  <si>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</si>
  <si>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</si>
  <si>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</si>
  <si>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</si>
  <si>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</si>
  <si>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</si>
  <si>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</si>
  <si>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</si>
  <si>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</si>
  <si>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</si>
  <si>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</si>
  <si>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</si>
  <si>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</si>
  <si>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</si>
  <si>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</si>
  <si>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</si>
  <si>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</si>
  <si>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</si>
  <si>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</si>
  <si>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</si>
  <si>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</si>
  <si>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</si>
  <si>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</si>
  <si>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</si>
  <si>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</si>
  <si>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</si>
  <si>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</si>
  <si>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</si>
  <si>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</si>
  <si>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</si>
  <si>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</si>
  <si>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</si>
  <si>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</si>
  <si>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</si>
  <si>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</si>
  <si>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</si>
  <si>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</si>
  <si>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</si>
  <si>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</si>
  <si>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</si>
  <si>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</si>
  <si>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</si>
  <si>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</si>
  <si>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</si>
  <si>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</si>
  <si>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</si>
  <si>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</si>
  <si>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</si>
  <si>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</si>
  <si>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</si>
  <si>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</si>
  <si>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</si>
  <si>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</si>
  <si>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</si>
  <si>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</si>
  <si>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</si>
  <si>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</si>
  <si>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</si>
  <si>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</si>
  <si>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</si>
  <si>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</si>
  <si>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</si>
  <si>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</si>
  <si>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</si>
  <si>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</si>
  <si>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</si>
  <si>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</si>
  <si>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</si>
  <si>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</si>
  <si>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</si>
  <si>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</si>
  <si>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</si>
  <si>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</si>
  <si>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</si>
  <si>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</si>
  <si>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</si>
  <si>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</si>
  <si>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</si>
  <si>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</si>
  <si>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</si>
  <si>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</si>
  <si>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</si>
  <si>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</si>
  <si>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</si>
  <si>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</si>
  <si>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</si>
  <si>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</si>
  <si>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</si>
  <si>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</si>
  <si>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</si>
  <si>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</si>
  <si>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</si>
  <si>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</si>
  <si>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</si>
  <si>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</si>
  <si>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</si>
  <si>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</si>
  <si>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</si>
  <si>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</si>
  <si>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</si>
  <si>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</si>
  <si>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</si>
  <si>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</si>
  <si>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</si>
  <si>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</si>
  <si>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</si>
  <si>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</si>
  <si>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</si>
  <si>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</si>
  <si>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</si>
  <si>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</si>
  <si>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</si>
  <si>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</si>
  <si>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</si>
  <si>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</si>
  <si>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</si>
  <si>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</si>
  <si>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</si>
  <si>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</si>
  <si>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</si>
  <si>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</si>
  <si>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</si>
  <si>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</si>
  <si>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</si>
  <si>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</si>
  <si>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</si>
  <si>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</si>
  <si>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</si>
  <si>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</si>
  <si>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</si>
  <si>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</si>
  <si>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</si>
  <si>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</si>
  <si>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</si>
  <si>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</si>
  <si>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</si>
  <si>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</si>
  <si>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</si>
  <si>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</si>
  <si>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</si>
  <si>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</si>
  <si>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</si>
  <si>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</si>
  <si>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</si>
  <si>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</si>
  <si>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</si>
  <si>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</si>
  <si>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</si>
  <si>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</si>
  <si>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</si>
  <si>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</si>
  <si>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</si>
  <si>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</si>
  <si>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</si>
  <si>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</si>
  <si>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</si>
  <si>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</si>
  <si>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</si>
  <si>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</si>
  <si>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</si>
  <si>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</si>
  <si>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</si>
  <si>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</si>
  <si>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</si>
  <si>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</si>
  <si>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</si>
  <si>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</si>
  <si>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</si>
  <si>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</si>
  <si>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</si>
  <si>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</si>
  <si>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</si>
  <si>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</si>
  <si>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</si>
  <si>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</si>
  <si>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</si>
  <si>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</si>
  <si>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</si>
  <si>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</si>
  <si>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</si>
  <si>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</si>
  <si>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</si>
  <si>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</si>
  <si>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</si>
  <si>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</si>
  <si>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</si>
  <si>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</si>
  <si>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</si>
  <si>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</si>
  <si>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</si>
  <si>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</si>
  <si>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</si>
  <si>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</si>
  <si>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</si>
  <si>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</si>
  <si>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</si>
  <si>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</si>
  <si>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</si>
  <si>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</si>
  <si>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</si>
  <si>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</si>
  <si>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</si>
  <si>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</si>
  <si>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</si>
  <si>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</si>
  <si>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</si>
  <si>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</si>
  <si>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</si>
  <si>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</si>
  <si>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</si>
  <si>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</si>
  <si>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</si>
  <si>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</si>
  <si>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</si>
  <si>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</si>
  <si>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</si>
  <si>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</si>
  <si>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</si>
  <si>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</si>
  <si>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</si>
  <si>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</si>
  <si>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</si>
  <si>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</si>
  <si>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</si>
  <si>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</si>
  <si>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</si>
  <si>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</si>
  <si>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</si>
  <si>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</si>
  <si>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</si>
  <si>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</si>
  <si>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</si>
  <si>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</si>
  <si>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</si>
  <si>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</si>
  <si>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</si>
  <si>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</si>
  <si>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</si>
  <si>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</si>
  <si>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</si>
  <si>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</si>
  <si>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</si>
  <si>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</si>
  <si>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</si>
  <si>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</si>
  <si>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</si>
  <si>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</si>
  <si>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</si>
  <si>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</si>
  <si>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</si>
  <si>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</si>
  <si>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</si>
  <si>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</si>
  <si>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</si>
  <si>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</si>
  <si>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</si>
  <si>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</si>
  <si>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</si>
  <si>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</si>
  <si>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</si>
  <si>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</si>
  <si>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</si>
  <si>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</si>
  <si>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</si>
  <si>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</si>
  <si>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</si>
  <si>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</si>
  <si>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</si>
  <si>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</si>
  <si>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</si>
  <si>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</si>
  <si>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</si>
  <si>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</si>
  <si>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</si>
  <si>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</si>
  <si>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</si>
  <si>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</si>
  <si>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</si>
  <si>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</si>
  <si>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</si>
  <si>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</si>
  <si>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</si>
  <si>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</si>
  <si>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</si>
  <si>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</si>
  <si>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</si>
  <si>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</si>
  <si>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</si>
  <si>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</si>
  <si>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</si>
  <si>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</si>
  <si>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</si>
  <si>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</si>
  <si>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</si>
  <si>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</si>
  <si>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</si>
  <si>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</si>
  <si>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</si>
  <si>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</si>
  <si>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</si>
  <si>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</si>
  <si>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</si>
  <si>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</si>
  <si>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</si>
  <si>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</si>
  <si>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</si>
  <si>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</si>
  <si>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</si>
  <si>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</si>
  <si>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</si>
  <si>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</si>
  <si>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</si>
  <si>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</si>
  <si>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</si>
  <si>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</si>
  <si>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</si>
  <si>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</si>
  <si>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</si>
  <si>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</si>
  <si>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</si>
  <si>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</si>
  <si>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</si>
  <si>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</si>
  <si>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</si>
  <si>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</si>
  <si>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</si>
  <si>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</si>
  <si>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</si>
  <si>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</si>
  <si>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</si>
  <si>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</si>
  <si>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</si>
  <si>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</si>
  <si>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</si>
  <si>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</si>
  <si>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</si>
  <si>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</si>
  <si>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</si>
  <si>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</si>
  <si>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</si>
  <si>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</si>
  <si>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</si>
  <si>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</si>
  <si>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</si>
  <si>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</si>
  <si>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</si>
  <si>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</si>
  <si>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</si>
  <si>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</si>
  <si>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</si>
  <si>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</si>
  <si>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</si>
  <si>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</si>
  <si>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</si>
  <si>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</si>
  <si>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</si>
  <si>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</si>
  <si>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</si>
  <si>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</si>
  <si>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</si>
  <si>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</si>
  <si>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</si>
  <si>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</si>
  <si>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</si>
  <si>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</si>
  <si>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</si>
  <si>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</si>
  <si>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</si>
  <si>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</si>
  <si>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</si>
  <si>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</si>
  <si>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</si>
  <si>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</si>
  <si>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</si>
  <si>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</si>
  <si>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</si>
  <si>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</si>
  <si>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</si>
  <si>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</si>
  <si>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</si>
  <si>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</si>
  <si>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</si>
  <si>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</si>
  <si>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</si>
  <si>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</si>
  <si>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</si>
  <si>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</si>
  <si>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</si>
  <si>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</si>
  <si>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</si>
  <si>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</si>
  <si>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</si>
  <si>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</si>
  <si>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</si>
  <si>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</si>
  <si>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</si>
  <si>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</si>
  <si>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</si>
  <si>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</si>
  <si>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</si>
  <si>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</si>
  <si>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</si>
  <si>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</si>
  <si>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</si>
  <si>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</si>
  <si>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</si>
  <si>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</si>
  <si>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</si>
  <si>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</si>
  <si>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</si>
  <si>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</si>
  <si>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</si>
  <si>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</si>
  <si>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</si>
  <si>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</si>
  <si>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</si>
  <si>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</si>
  <si>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</si>
  <si>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</si>
  <si>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</si>
  <si>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</si>
  <si>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</si>
  <si>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</si>
  <si>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</si>
  <si>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</si>
  <si>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</si>
  <si>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</si>
  <si>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</si>
  <si>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</si>
  <si>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</si>
  <si>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</si>
  <si>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</si>
  <si>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</si>
  <si>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</si>
  <si>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</si>
  <si>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</si>
  <si>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</si>
  <si>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</si>
  <si>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</si>
  <si>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</si>
  <si>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</si>
  <si>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</si>
  <si>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</si>
  <si>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</si>
  <si>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</si>
  <si>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</si>
  <si>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</si>
  <si>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</si>
  <si>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</si>
  <si>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</si>
  <si>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</si>
  <si>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</si>
  <si>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</si>
  <si>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</si>
  <si>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</si>
  <si>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</si>
  <si>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</si>
  <si>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</si>
  <si>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</si>
  <si>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</si>
  <si>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</si>
  <si>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</si>
  <si>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</si>
  <si>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</si>
  <si>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</si>
  <si>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</si>
  <si>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</si>
  <si>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</si>
  <si>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</si>
  <si>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</si>
  <si>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</si>
  <si>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</si>
  <si>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</si>
  <si>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</si>
  <si>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</si>
  <si>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</si>
  <si>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</si>
  <si>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</si>
  <si>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</si>
  <si>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</si>
  <si>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</si>
  <si>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</si>
  <si>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</si>
  <si>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</si>
  <si>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</si>
  <si>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</si>
  <si>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</si>
  <si>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</si>
  <si>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</si>
  <si>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</si>
  <si>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</si>
  <si>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</si>
  <si>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</si>
  <si>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</si>
  <si>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</si>
  <si>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</si>
  <si>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</si>
  <si>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</si>
  <si>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</si>
  <si>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</si>
  <si>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</si>
  <si>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</si>
  <si>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</si>
  <si>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</si>
  <si>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</si>
  <si>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</si>
  <si>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</si>
  <si>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</si>
  <si>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</si>
  <si>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</si>
  <si>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</si>
  <si>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</si>
  <si>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</si>
  <si>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</si>
  <si>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</si>
  <si>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</si>
  <si>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</si>
  <si>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</si>
  <si>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</si>
  <si>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</si>
  <si>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</si>
  <si>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</si>
  <si>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</si>
  <si>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</si>
  <si>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</si>
  <si>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</si>
  <si>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</si>
  <si>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</si>
  <si>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</si>
  <si>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</si>
  <si>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</si>
  <si>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</si>
  <si>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</si>
  <si>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</si>
  <si>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</si>
  <si>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</si>
  <si>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</si>
  <si>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</si>
  <si>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</si>
  <si>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</si>
  <si>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</si>
  <si>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</si>
  <si>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</si>
  <si>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</si>
  <si>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</si>
  <si>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</si>
  <si>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</si>
  <si>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</si>
  <si>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</si>
  <si>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</si>
  <si>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</si>
  <si>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</si>
  <si>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</si>
  <si>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</si>
  <si>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</si>
  <si>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</si>
  <si>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</si>
  <si>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</si>
  <si>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</si>
  <si>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</si>
  <si>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</si>
  <si>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</si>
  <si>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</si>
  <si>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</si>
  <si>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</si>
  <si>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</si>
  <si>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</si>
  <si>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</si>
  <si>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</si>
  <si>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</si>
  <si>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</si>
  <si>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</si>
  <si>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</si>
  <si>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</si>
  <si>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</si>
  <si>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</si>
  <si>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</si>
  <si>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</si>
  <si>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</si>
  <si>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</si>
  <si>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</si>
  <si>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</si>
  <si>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</si>
  <si>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</si>
  <si>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</si>
  <si>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</si>
  <si>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</si>
  <si>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</si>
  <si>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</si>
  <si>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</si>
  <si>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</si>
  <si>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</si>
  <si>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</si>
  <si>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</si>
  <si>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</si>
  <si>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</si>
  <si>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</si>
  <si>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</si>
  <si>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</si>
  <si>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</si>
  <si>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</si>
  <si>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</si>
  <si>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</si>
  <si>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</si>
  <si>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</si>
  <si>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</si>
  <si>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</si>
  <si>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</si>
  <si>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</si>
  <si>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</si>
  <si>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</si>
  <si>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</si>
  <si>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</si>
  <si>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</si>
  <si>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</si>
  <si>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</si>
  <si>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</si>
  <si>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</si>
  <si>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</si>
  <si>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</si>
  <si>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</si>
  <si>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</si>
  <si>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</si>
  <si>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</si>
  <si>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</si>
  <si>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</si>
  <si>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</si>
  <si>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</si>
  <si>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</si>
  <si>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</si>
  <si>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</si>
  <si>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</si>
  <si>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</si>
  <si>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</si>
  <si>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</si>
  <si>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</si>
  <si>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</si>
  <si>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</si>
  <si>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</si>
  <si>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</si>
  <si>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</si>
  <si>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</si>
  <si>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</si>
  <si>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</si>
  <si>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</si>
  <si>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</si>
  <si>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</si>
  <si>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</si>
  <si>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</si>
  <si>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</si>
  <si>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</si>
  <si>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</si>
  <si>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</si>
  <si>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</si>
  <si>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</si>
  <si>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</si>
  <si>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</si>
  <si>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</si>
  <si>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</si>
  <si>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</si>
  <si>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</si>
  <si>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</si>
  <si>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</si>
  <si>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</si>
  <si>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</si>
  <si>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</si>
  <si>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</si>
  <si>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</si>
  <si>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</si>
  <si>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</si>
  <si>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</si>
  <si>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</si>
  <si>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</si>
  <si>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</si>
  <si>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</si>
  <si>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</si>
  <si>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</si>
  <si>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</si>
  <si>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</si>
  <si>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</si>
  <si>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</si>
  <si>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</si>
  <si>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</si>
  <si>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</si>
  <si>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</si>
  <si>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</si>
  <si>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</si>
  <si>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</si>
  <si>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</si>
  <si>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</si>
  <si>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</si>
  <si>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</si>
  <si>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</si>
  <si>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</si>
  <si>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</si>
  <si>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</si>
  <si>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</si>
  <si>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</si>
  <si>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</si>
  <si>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</si>
  <si>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</si>
  <si>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</si>
  <si>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</si>
  <si>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</si>
  <si>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</si>
  <si>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</si>
  <si>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</si>
  <si>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</si>
  <si>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</si>
  <si>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</si>
  <si>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</si>
  <si>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</si>
  <si>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</si>
  <si>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</si>
  <si>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</si>
  <si>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</si>
  <si>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</si>
  <si>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</si>
  <si>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</si>
  <si>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</si>
  <si>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</si>
  <si>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</si>
  <si>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</si>
  <si>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</si>
  <si>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</si>
  <si>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</si>
  <si>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</si>
  <si>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</si>
  <si>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</si>
  <si>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</si>
  <si>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</si>
  <si>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</si>
  <si>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</si>
  <si>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</si>
  <si>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</si>
  <si>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</si>
  <si>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</si>
  <si>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</si>
  <si>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</si>
  <si>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</si>
  <si>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</si>
  <si>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</si>
  <si>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</si>
  <si>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</si>
  <si>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</si>
  <si>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</si>
  <si>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</si>
  <si>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</si>
  <si>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</si>
  <si>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</si>
  <si>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</si>
  <si>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</si>
  <si>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</si>
  <si>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</si>
  <si>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</si>
  <si>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</si>
  <si>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</si>
  <si>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</si>
  <si>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</si>
  <si>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</si>
  <si>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</si>
  <si>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</si>
  <si>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</si>
  <si>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</si>
  <si>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</si>
  <si>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</si>
  <si>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</si>
  <si>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</si>
  <si>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</si>
  <si>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</si>
  <si>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</si>
  <si>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</si>
  <si>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</si>
  <si>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</si>
  <si>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</si>
  <si>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</si>
  <si>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</si>
  <si>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</si>
  <si>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</si>
  <si>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</si>
  <si>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</si>
  <si>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</si>
  <si>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</si>
  <si>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</si>
  <si>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</si>
  <si>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</si>
  <si>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</si>
  <si>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</si>
  <si>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</si>
  <si>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</si>
  <si>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</si>
  <si>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</si>
  <si>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</si>
  <si>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</si>
  <si>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</si>
  <si>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</si>
  <si>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</si>
  <si>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</si>
  <si>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</si>
  <si>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</si>
  <si>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</si>
  <si>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</si>
  <si>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</si>
  <si>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</si>
  <si>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</si>
  <si>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</si>
  <si>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</si>
  <si>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</si>
  <si>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</si>
  <si>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</si>
  <si>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</si>
  <si>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</si>
  <si>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</si>
  <si>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</si>
  <si>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</si>
  <si>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</si>
  <si>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</si>
  <si>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</si>
  <si>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</si>
  <si>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</si>
  <si>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</si>
  <si>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</si>
  <si>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</si>
  <si>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</si>
  <si>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</si>
  <si>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</si>
  <si>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</si>
  <si>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</si>
  <si>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</si>
  <si>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</si>
  <si>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</si>
  <si>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</si>
  <si>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</si>
  <si>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</si>
  <si>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</si>
  <si>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</si>
  <si>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</si>
  <si>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</si>
  <si>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</si>
  <si>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</si>
  <si>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</si>
  <si>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</si>
  <si>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</si>
  <si>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</si>
  <si>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</si>
  <si>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</si>
  <si>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</si>
  <si>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</si>
  <si>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</si>
  <si>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</si>
  <si>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</si>
  <si>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</si>
  <si>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</si>
  <si>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</si>
  <si>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</si>
  <si>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</si>
  <si>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</si>
  <si>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</si>
  <si>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</si>
  <si>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</si>
  <si>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</si>
  <si>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</si>
  <si>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</si>
  <si>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</si>
  <si>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</si>
  <si>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</si>
  <si>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</si>
  <si>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</si>
  <si>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</si>
  <si>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</si>
  <si>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</si>
  <si>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</si>
  <si>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</si>
  <si>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</si>
  <si>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</si>
  <si>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</si>
  <si>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</si>
  <si>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</si>
  <si>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</si>
  <si>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</si>
  <si>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</si>
  <si>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</si>
  <si>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</si>
  <si>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</si>
  <si>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</si>
  <si>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</si>
  <si>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</si>
  <si>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</si>
  <si>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</si>
  <si>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</si>
  <si>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</si>
  <si>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</si>
  <si>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</si>
  <si>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</si>
  <si>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</si>
  <si>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</si>
  <si>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</si>
  <si>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</si>
  <si>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</si>
  <si>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</si>
  <si>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</si>
  <si>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</si>
  <si>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</si>
  <si>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</si>
  <si>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</si>
  <si>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</si>
  <si>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</si>
  <si>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</si>
  <si>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</si>
  <si>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</si>
  <si>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</si>
  <si>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</si>
  <si>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</si>
  <si>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</si>
  <si>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</si>
  <si>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</si>
  <si>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</si>
  <si>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</si>
  <si>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</si>
  <si>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</si>
  <si>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</si>
  <si>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</si>
  <si>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</si>
  <si>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</si>
  <si>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</si>
  <si>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</si>
  <si>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</si>
  <si>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</si>
  <si>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</si>
  <si>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</si>
  <si>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</si>
  <si>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</si>
  <si>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</si>
  <si>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</si>
  <si>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</si>
  <si>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</si>
  <si>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</si>
  <si>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</si>
  <si>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</si>
  <si>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</si>
  <si>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</si>
  <si>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</si>
  <si>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</si>
  <si>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</si>
  <si>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</si>
  <si>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</si>
  <si>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</si>
  <si>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</si>
  <si>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</si>
  <si>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</si>
  <si>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</si>
  <si>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</si>
  <si>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</si>
  <si>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</si>
  <si>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</si>
  <si>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</si>
  <si>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</si>
  <si>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</si>
  <si>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</si>
  <si>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</si>
  <si>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</si>
  <si>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</si>
  <si>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</si>
  <si>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</si>
  <si>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</si>
  <si>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</si>
  <si>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</si>
  <si>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</si>
  <si>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</si>
  <si>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</si>
  <si>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</si>
  <si>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</si>
  <si>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</si>
  <si>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</si>
  <si>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</si>
  <si>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</si>
  <si>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</si>
  <si>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</si>
  <si>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</si>
  <si>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</si>
  <si>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</si>
  <si>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</si>
  <si>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</si>
  <si>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</si>
  <si>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</si>
  <si>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</si>
  <si>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</si>
  <si>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</si>
  <si>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</si>
  <si>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</si>
  <si>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</si>
  <si>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</si>
  <si>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</si>
  <si>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</si>
  <si>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</si>
  <si>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</si>
  <si>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</si>
  <si>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</si>
  <si>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</si>
  <si>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</si>
  <si>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</si>
  <si>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</si>
  <si>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</si>
  <si>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</si>
  <si>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</si>
  <si>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</si>
  <si>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</si>
  <si>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</si>
  <si>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</si>
  <si>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</si>
  <si>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</si>
  <si>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</si>
  <si>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</si>
  <si>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</si>
  <si>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</si>
  <si>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</si>
  <si>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</si>
  <si>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</si>
  <si>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</si>
  <si>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</si>
  <si>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</si>
  <si>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</si>
  <si>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</si>
  <si>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</si>
  <si>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</si>
  <si>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</si>
  <si>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</si>
  <si>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</si>
  <si>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</si>
  <si>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</si>
  <si>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</si>
  <si>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</si>
  <si>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</si>
  <si>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</si>
  <si>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</si>
  <si>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</si>
  <si>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</si>
  <si>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</si>
  <si>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</si>
  <si>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</si>
  <si>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</si>
  <si>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</si>
  <si>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</si>
  <si>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</si>
  <si>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</si>
  <si>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</si>
  <si>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</si>
  <si>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</si>
  <si>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</si>
  <si>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</si>
  <si>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</si>
  <si>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</si>
  <si>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</si>
  <si>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</si>
  <si>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</si>
  <si>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</si>
  <si>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</si>
  <si>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</si>
  <si>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</si>
  <si>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</si>
  <si>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</si>
  <si>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</si>
  <si>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</si>
  <si>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</si>
  <si>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</si>
  <si>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</si>
  <si>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</si>
  <si>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</si>
  <si>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</si>
  <si>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</si>
  <si>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</si>
  <si>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</si>
  <si>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</si>
  <si>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</si>
  <si>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</si>
  <si>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</si>
  <si>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</si>
  <si>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</si>
  <si>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</si>
  <si>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</si>
  <si>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</si>
  <si>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</si>
  <si>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</si>
  <si>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</si>
  <si>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</si>
  <si>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</si>
  <si>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</si>
  <si>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</si>
  <si>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</si>
  <si>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</si>
  <si>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</si>
  <si>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</si>
  <si>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</si>
  <si>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</si>
  <si>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</si>
  <si>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</si>
  <si>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</si>
  <si>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</si>
  <si>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</si>
  <si>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</si>
  <si>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</si>
  <si>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</si>
  <si>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</si>
  <si>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</si>
  <si>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</si>
  <si>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</si>
  <si>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</si>
  <si>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</si>
  <si>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</si>
  <si>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</si>
  <si>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</si>
  <si>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</si>
  <si>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</si>
  <si>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</si>
  <si>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</si>
  <si>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</si>
  <si>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</si>
  <si>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</si>
  <si>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</si>
  <si>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</si>
  <si>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</si>
  <si>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</si>
  <si>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</si>
  <si>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</si>
  <si>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</si>
  <si>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</si>
  <si>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</si>
  <si>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</si>
  <si>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</si>
  <si>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</si>
  <si>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</si>
  <si>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</si>
  <si>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</si>
  <si>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</si>
  <si>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</si>
  <si>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</si>
  <si>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</si>
  <si>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</si>
  <si>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</si>
  <si>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</si>
  <si>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</si>
  <si>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</si>
  <si>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</si>
  <si>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</si>
  <si>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</si>
  <si>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</si>
  <si>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</si>
  <si>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</si>
  <si>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</si>
  <si>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</si>
  <si>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</si>
  <si>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</si>
  <si>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</si>
  <si>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</si>
  <si>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</si>
  <si>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</si>
  <si>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</si>
  <si>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</si>
  <si>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</si>
  <si>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</si>
  <si>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</si>
  <si>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</si>
  <si>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</si>
  <si>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</si>
  <si>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</si>
  <si>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</si>
  <si>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</si>
  <si>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</si>
  <si>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</si>
  <si>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</si>
  <si>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</si>
  <si>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</si>
  <si>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</si>
  <si>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</si>
  <si>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</si>
  <si>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</si>
  <si>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</si>
  <si>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</si>
  <si>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</si>
  <si>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</si>
  <si>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</si>
  <si>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</si>
  <si>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</si>
  <si>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</si>
  <si>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</si>
  <si>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</si>
  <si>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</si>
  <si>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</si>
  <si>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</si>
  <si>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</si>
  <si>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</si>
  <si>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</si>
  <si>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</si>
  <si>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</si>
  <si>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</si>
  <si>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</si>
  <si>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</si>
  <si>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</si>
  <si>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</si>
  <si>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</si>
  <si>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</si>
  <si>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</si>
  <si>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</si>
  <si>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</si>
  <si>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</si>
  <si>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</si>
  <si>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</si>
  <si>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</si>
  <si>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</si>
  <si>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</si>
  <si>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</si>
  <si>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</si>
  <si>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</si>
  <si>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</si>
  <si>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</si>
  <si>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</si>
  <si>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</si>
  <si>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</si>
  <si>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</si>
  <si>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</si>
  <si>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</si>
  <si>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</si>
  <si>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</si>
  <si>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</si>
  <si>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</si>
  <si>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</si>
  <si>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</si>
  <si>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</si>
  <si>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</si>
  <si>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</si>
  <si>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</si>
  <si>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</si>
  <si>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</si>
  <si>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</si>
  <si>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</si>
  <si>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</si>
  <si>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</si>
  <si>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</si>
  <si>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</si>
  <si>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</si>
  <si>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</si>
  <si>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</si>
  <si>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</si>
  <si>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</si>
  <si>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</si>
  <si>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</si>
  <si>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</si>
  <si>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</si>
  <si>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</si>
  <si>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</si>
  <si>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</si>
  <si>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</si>
  <si>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</si>
  <si>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</si>
  <si>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</si>
  <si>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</si>
  <si>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</si>
  <si>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</si>
  <si>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</si>
  <si>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</si>
  <si>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</si>
  <si>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</si>
  <si>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</si>
  <si>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</si>
  <si>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</si>
  <si>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</si>
  <si>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</si>
  <si>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</si>
  <si>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</si>
  <si>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</si>
  <si>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</si>
  <si>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</si>
  <si>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</si>
  <si>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</si>
  <si>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</si>
  <si>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</si>
  <si>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</si>
  <si>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</si>
  <si>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</si>
  <si>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</si>
  <si>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</si>
  <si>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</si>
  <si>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</si>
  <si>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</si>
  <si>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</si>
  <si>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</si>
  <si>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</si>
  <si>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</si>
  <si>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</si>
  <si>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</si>
  <si>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</si>
  <si>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</si>
  <si>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</si>
  <si>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</si>
  <si>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</si>
  <si>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</si>
  <si>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</si>
  <si>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</si>
  <si>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</si>
  <si>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</si>
  <si>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</si>
  <si>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</si>
  <si>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</si>
  <si>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</si>
  <si>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</si>
  <si>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</si>
  <si>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</si>
  <si>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</si>
  <si>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</si>
  <si>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</si>
  <si>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</si>
  <si>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</si>
  <si>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</si>
  <si>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</si>
  <si>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</si>
  <si>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</si>
  <si>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</si>
  <si>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</si>
  <si>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</si>
  <si>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</si>
  <si>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</si>
  <si>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</si>
  <si>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</si>
  <si>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</si>
  <si>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</si>
  <si>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</si>
  <si>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</si>
  <si>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</si>
  <si>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</si>
  <si>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</si>
  <si>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</si>
  <si>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</si>
  <si>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</si>
  <si>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</si>
  <si>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</si>
  <si>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</si>
  <si>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</si>
  <si>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</si>
  <si>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</si>
  <si>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</si>
  <si>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</si>
  <si>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</si>
  <si>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</si>
  <si>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</si>
  <si>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</si>
  <si>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</si>
  <si>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</si>
  <si>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</si>
  <si>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</si>
  <si>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</si>
  <si>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</si>
  <si>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</si>
  <si>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</si>
  <si>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</si>
  <si>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</si>
  <si>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</si>
  <si>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</si>
  <si>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</si>
  <si>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</si>
  <si>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</si>
  <si>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</si>
  <si>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</si>
  <si>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</si>
  <si>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</si>
  <si>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</si>
  <si>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</si>
  <si>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</si>
  <si>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</si>
  <si>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</si>
  <si>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</si>
  <si>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</si>
  <si>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</si>
  <si>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</si>
  <si>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</si>
  <si>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</si>
  <si>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</si>
  <si>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</si>
  <si>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</si>
  <si>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</si>
  <si>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</si>
  <si>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</si>
  <si>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</si>
  <si>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</si>
  <si>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</si>
  <si>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</si>
  <si>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</si>
  <si>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</si>
  <si>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</si>
  <si>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</si>
  <si>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</si>
  <si>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</si>
  <si>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</si>
  <si>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</si>
  <si>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</si>
  <si>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</si>
  <si>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</si>
  <si>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</si>
  <si>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</si>
  <si>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</si>
  <si>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</si>
  <si>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</si>
  <si>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</si>
  <si>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</si>
  <si>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</si>
  <si>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</si>
  <si>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</si>
  <si>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</si>
  <si>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</si>
  <si>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</si>
  <si>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</si>
  <si>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</si>
  <si>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</si>
  <si>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</si>
  <si>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</si>
  <si>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</si>
  <si>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</si>
  <si>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</si>
  <si>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</si>
  <si>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</si>
  <si>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</si>
  <si>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</si>
  <si>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</si>
  <si>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</si>
  <si>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</si>
  <si>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</si>
  <si>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</si>
  <si>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</si>
  <si>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</si>
  <si>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</si>
  <si>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</si>
  <si>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</si>
  <si>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</si>
  <si>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</si>
  <si>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</si>
  <si>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</si>
  <si>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</si>
  <si>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</si>
  <si>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</si>
  <si>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</si>
  <si>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</si>
  <si>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</si>
  <si>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</si>
  <si>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</si>
  <si>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</si>
  <si>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</si>
  <si>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</si>
  <si>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</si>
  <si>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</si>
  <si>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</si>
  <si>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</si>
  <si>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</si>
  <si>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</si>
  <si>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</si>
  <si>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</si>
  <si>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</si>
  <si>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</si>
  <si>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</si>
  <si>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</si>
  <si>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</si>
  <si>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</si>
  <si>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</si>
  <si>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</si>
  <si>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</si>
  <si>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</si>
  <si>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</si>
  <si>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</si>
  <si>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</si>
  <si>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</si>
  <si>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</si>
  <si>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</si>
  <si>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</si>
  <si>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</si>
  <si>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</si>
  <si>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</si>
  <si>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</si>
  <si>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</si>
  <si>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</si>
  <si>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</si>
  <si>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</si>
  <si>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</si>
  <si>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</si>
  <si>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</si>
  <si>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</si>
  <si>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</si>
  <si>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</si>
  <si>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</si>
  <si>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</si>
  <si>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</si>
  <si>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</si>
  <si>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</si>
  <si>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</si>
  <si>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</si>
  <si>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</si>
  <si>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</si>
  <si>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</si>
  <si>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</si>
  <si>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</si>
  <si>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</si>
  <si>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</si>
  <si>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</si>
  <si>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</si>
  <si>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</si>
  <si>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</si>
  <si>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</si>
  <si>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</si>
  <si>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</si>
  <si>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</si>
  <si>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</si>
  <si>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</si>
  <si>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</si>
  <si>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</si>
  <si>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</si>
  <si>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</si>
  <si>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</si>
  <si>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</si>
  <si>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</si>
  <si>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</si>
  <si>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</si>
  <si>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</si>
  <si>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</si>
  <si>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</si>
  <si>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</si>
  <si>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</si>
  <si>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</si>
  <si>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</si>
  <si>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</si>
  <si>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</si>
  <si>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</si>
  <si>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</si>
  <si>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</si>
  <si>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</si>
  <si>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</si>
  <si>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</si>
  <si>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</si>
  <si>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</si>
  <si>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</si>
  <si>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</si>
  <si>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</si>
  <si>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</si>
  <si>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</si>
  <si>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</si>
  <si>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</si>
  <si>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</si>
  <si>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</si>
  <si>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</si>
  <si>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</si>
  <si>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</si>
  <si>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</si>
  <si>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</si>
  <si>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</si>
  <si>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</si>
  <si>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</si>
  <si>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</si>
  <si>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</si>
  <si>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</si>
  <si>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</si>
  <si>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</si>
  <si>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</si>
  <si>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</si>
  <si>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</si>
  <si>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</si>
  <si>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</si>
  <si>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</si>
  <si>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</si>
  <si>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</si>
  <si>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</si>
  <si>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</si>
  <si>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</si>
  <si>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</si>
  <si>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</si>
  <si>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</si>
  <si>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</si>
  <si>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</si>
  <si>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</si>
  <si>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</si>
  <si>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</si>
  <si>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</si>
  <si>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</si>
  <si>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</si>
  <si>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</si>
  <si>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</si>
  <si>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</si>
  <si>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</si>
  <si>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</si>
  <si>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</si>
  <si>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</si>
  <si>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</si>
  <si>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</si>
  <si>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</si>
  <si>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</si>
  <si>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</si>
  <si>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</si>
  <si>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</si>
  <si>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</si>
  <si>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</si>
  <si>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</si>
  <si>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</si>
  <si>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</si>
  <si>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</si>
  <si>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</si>
  <si>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</si>
  <si>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</si>
  <si>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</si>
  <si>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</si>
  <si>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</si>
  <si>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</si>
  <si>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</si>
  <si>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</si>
  <si>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</si>
  <si>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</si>
  <si>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</si>
  <si>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</si>
  <si>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</si>
  <si>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</si>
  <si>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</si>
  <si>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</si>
  <si>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</si>
  <si>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</si>
  <si>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</si>
  <si>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</si>
  <si>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</si>
  <si>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</si>
  <si>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</si>
  <si>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</si>
  <si>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</si>
  <si>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</si>
  <si>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</si>
  <si>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</si>
  <si>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</si>
  <si>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</si>
  <si>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</si>
  <si>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</si>
  <si>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</si>
  <si>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</si>
  <si>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</si>
  <si>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</si>
  <si>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</si>
  <si>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</si>
  <si>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</si>
  <si>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</si>
  <si>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</si>
  <si>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</si>
  <si>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</si>
  <si>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</si>
  <si>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</si>
  <si>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</si>
  <si>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</si>
  <si>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</si>
  <si>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</si>
  <si>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</si>
  <si>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</si>
  <si>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</si>
  <si>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</si>
  <si>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</si>
  <si>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</si>
  <si>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</si>
  <si>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</si>
  <si>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</si>
  <si>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</si>
  <si>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</si>
  <si>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</si>
  <si>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</si>
  <si>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</si>
  <si>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</si>
  <si>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</si>
  <si>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</si>
  <si>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</si>
  <si>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</si>
  <si>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</si>
  <si>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</si>
  <si>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</si>
  <si>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</si>
  <si>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</si>
  <si>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</si>
  <si>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</si>
  <si>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</si>
  <si>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</si>
  <si>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</si>
  <si>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</si>
  <si>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</si>
  <si>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</si>
  <si>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</si>
  <si>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</si>
  <si>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</si>
  <si>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</si>
  <si>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</si>
  <si>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</si>
  <si>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</si>
  <si>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</si>
  <si>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</si>
  <si>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</si>
  <si>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</si>
  <si>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</si>
  <si>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</si>
  <si>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</si>
  <si>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</si>
  <si>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</si>
  <si>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</si>
  <si>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</si>
  <si>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</si>
  <si>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</si>
  <si>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</si>
  <si>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</si>
  <si>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</si>
  <si>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</si>
  <si>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</si>
  <si>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</si>
  <si>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</si>
  <si>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</si>
  <si>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</si>
  <si>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</si>
  <si>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</si>
  <si>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</si>
  <si>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</si>
  <si>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</si>
  <si>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</si>
  <si>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</si>
  <si>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</si>
  <si>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</si>
  <si>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</si>
  <si>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</si>
  <si>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</si>
  <si>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</si>
  <si>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</si>
  <si>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</si>
  <si>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</si>
  <si>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</si>
  <si>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</si>
  <si>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</si>
  <si>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</si>
  <si>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</si>
  <si>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</si>
  <si>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</si>
  <si>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</si>
  <si>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</si>
  <si>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</si>
  <si>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</si>
  <si>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</si>
  <si>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</si>
  <si>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</si>
  <si>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</si>
  <si>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</si>
  <si>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</si>
  <si>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</si>
  <si>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</si>
  <si>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</si>
  <si>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</si>
  <si>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</si>
  <si>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</si>
  <si>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</si>
  <si>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</si>
  <si>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</si>
  <si>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</si>
  <si>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</si>
  <si>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</si>
  <si>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</si>
  <si>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</si>
  <si>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</si>
  <si>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</si>
  <si>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</si>
  <si>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</si>
  <si>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</si>
  <si>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</si>
  <si>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</si>
  <si>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</si>
  <si>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</si>
  <si>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</si>
  <si>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</si>
  <si>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</si>
  <si>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</si>
  <si>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</si>
  <si>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</si>
  <si>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</si>
  <si>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</si>
  <si>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</si>
  <si>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</si>
  <si>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</si>
  <si>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</si>
  <si>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</si>
  <si>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</si>
  <si>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</si>
  <si>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</si>
  <si>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</si>
  <si>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</si>
  <si>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</si>
  <si>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</si>
  <si>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</si>
  <si>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</si>
  <si>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</si>
  <si>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</si>
  <si>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</si>
  <si>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</si>
  <si>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</si>
  <si>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</si>
  <si>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</si>
  <si>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</si>
  <si>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</si>
  <si>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</si>
  <si>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</si>
  <si>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</si>
  <si>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</si>
  <si>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</si>
  <si>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</si>
  <si>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</si>
  <si>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</si>
  <si>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</si>
  <si>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</si>
  <si>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</si>
  <si>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</si>
  <si>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</si>
  <si>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</si>
  <si>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</si>
  <si>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</si>
  <si>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</si>
  <si>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</si>
  <si>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</si>
  <si>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</si>
  <si>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</si>
  <si>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</si>
  <si>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</si>
  <si>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</si>
  <si>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</si>
  <si>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</si>
  <si>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</si>
  <si>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</si>
  <si>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</si>
  <si>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</si>
  <si>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</si>
  <si>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</si>
  <si>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</si>
  <si>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</si>
  <si>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</si>
  <si>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</si>
  <si>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</si>
  <si>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</si>
  <si>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</si>
  <si>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</si>
  <si>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</si>
  <si>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</si>
  <si>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</si>
  <si>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</si>
  <si>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</si>
  <si>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</si>
  <si>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</si>
  <si>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</si>
  <si>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</si>
  <si>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</si>
  <si>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</si>
  <si>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</si>
  <si>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</si>
  <si>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</si>
  <si>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</si>
  <si>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</si>
  <si>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</si>
  <si>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</si>
  <si>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</si>
  <si>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</si>
  <si>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</si>
  <si>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</si>
  <si>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</si>
  <si>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</si>
  <si>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</si>
  <si>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</si>
  <si>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</si>
  <si>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</si>
  <si>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</si>
  <si>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</si>
  <si>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</si>
  <si>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</si>
  <si>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</si>
  <si>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</si>
  <si>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</si>
  <si>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</si>
  <si>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</si>
  <si>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</si>
  <si>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</si>
  <si>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</si>
  <si>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</si>
  <si>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</si>
  <si>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</si>
  <si>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</si>
  <si>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</si>
  <si>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</si>
  <si>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</si>
  <si>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</si>
  <si>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</si>
  <si>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</si>
  <si>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</si>
  <si>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</si>
  <si>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</si>
  <si>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</si>
  <si>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</si>
  <si>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</si>
  <si>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</si>
  <si>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</si>
  <si>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</si>
  <si>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</si>
  <si>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</si>
  <si>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</si>
  <si>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</si>
  <si>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</si>
  <si>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</si>
  <si>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</si>
  <si>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</si>
  <si>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</si>
  <si>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</si>
  <si>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</si>
  <si>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</si>
  <si>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</si>
  <si>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</si>
  <si>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</si>
  <si>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</si>
  <si>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</si>
  <si>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</si>
  <si>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</si>
  <si>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</si>
  <si>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</si>
  <si>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</si>
  <si>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</si>
  <si>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</si>
  <si>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</si>
  <si>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</si>
  <si>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</si>
  <si>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</si>
  <si>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</si>
  <si>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</si>
  <si>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</si>
  <si>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</si>
  <si>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</si>
  <si>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</si>
  <si>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</si>
  <si>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</si>
  <si>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</si>
  <si>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</si>
  <si>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</si>
  <si>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</si>
  <si>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</si>
  <si>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</si>
  <si>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</si>
  <si>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</si>
  <si>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</si>
  <si>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</si>
  <si>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</si>
  <si>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</si>
  <si>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</si>
  <si>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</si>
  <si>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</si>
  <si>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</si>
  <si>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</si>
  <si>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</si>
  <si>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</si>
  <si>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</si>
  <si>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</si>
  <si>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</si>
  <si>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</si>
  <si>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</si>
  <si>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</si>
  <si>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</si>
  <si>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</si>
  <si>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</si>
  <si>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</si>
  <si>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</si>
  <si>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</si>
  <si>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</si>
  <si>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</si>
  <si>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</si>
  <si>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</si>
  <si>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</si>
  <si>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</si>
  <si>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</si>
  <si>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</si>
  <si>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</si>
  <si>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</si>
  <si>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</si>
  <si>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</si>
  <si>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</si>
  <si>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</si>
  <si>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</si>
  <si>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</si>
  <si>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</si>
  <si>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</si>
  <si>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</si>
  <si>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</si>
  <si>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</si>
  <si>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</si>
  <si>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</si>
  <si>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</si>
  <si>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</si>
  <si>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</si>
  <si>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</si>
  <si>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</si>
  <si>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</si>
  <si>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</si>
  <si>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</si>
  <si>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</si>
  <si>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</si>
  <si>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</si>
  <si>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</si>
  <si>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</si>
  <si>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</si>
  <si>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</si>
  <si>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</si>
  <si>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</si>
  <si>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</si>
  <si>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</si>
  <si>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</si>
  <si>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</si>
  <si>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</si>
  <si>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</si>
  <si>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</si>
  <si>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</si>
  <si>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</si>
  <si>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</si>
  <si>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</si>
  <si>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</si>
  <si>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</si>
  <si>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</si>
  <si>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</si>
  <si>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</si>
  <si>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</si>
  <si>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</si>
  <si>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</si>
  <si>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</si>
  <si>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</si>
  <si>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</si>
  <si>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</si>
  <si>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</si>
  <si>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</si>
  <si>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</si>
  <si>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</si>
  <si>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</si>
  <si>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</si>
  <si>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</si>
  <si>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</si>
  <si>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</si>
  <si>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</si>
  <si>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</si>
  <si>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</si>
  <si>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</si>
  <si>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</si>
  <si>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</si>
  <si>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</si>
  <si>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</si>
  <si>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</si>
  <si>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</si>
  <si>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</si>
  <si>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</si>
  <si>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</si>
  <si>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</si>
  <si>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</si>
  <si>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</si>
  <si>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</si>
  <si>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</si>
  <si>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</si>
  <si>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</si>
  <si>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</si>
  <si>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</si>
  <si>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</si>
  <si>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</si>
  <si>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</si>
  <si>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</si>
  <si>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</si>
  <si>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</si>
  <si>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</si>
  <si>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</si>
  <si>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</si>
  <si>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</si>
  <si>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</si>
  <si>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</si>
  <si>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</si>
  <si>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</si>
  <si>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</si>
  <si>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</si>
  <si>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</si>
  <si>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</si>
  <si>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</si>
  <si>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</si>
  <si>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</si>
  <si>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</si>
  <si>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</si>
  <si>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</si>
  <si>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</si>
  <si>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</si>
  <si>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</si>
  <si>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</si>
  <si>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</si>
  <si>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</si>
  <si>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</si>
  <si>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</si>
  <si>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</si>
  <si>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</si>
  <si>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</si>
  <si>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</si>
  <si>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</si>
  <si>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</si>
  <si>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</si>
  <si>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</si>
  <si>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</si>
  <si>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</si>
  <si>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</si>
  <si>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</si>
  <si>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</si>
  <si>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</si>
  <si>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</si>
  <si>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</si>
  <si>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</si>
  <si>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</si>
  <si>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</si>
  <si>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</si>
  <si>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</si>
  <si>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</si>
  <si>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</si>
  <si>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</si>
  <si>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</si>
  <si>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</si>
  <si>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</si>
  <si>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</si>
  <si>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</si>
  <si>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</si>
  <si>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</si>
  <si>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</si>
  <si>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</si>
  <si>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</si>
  <si>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</si>
  <si>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</si>
  <si>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</si>
  <si>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</si>
  <si>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</si>
  <si>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</si>
  <si>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</si>
  <si>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</si>
  <si>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</si>
  <si>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</si>
  <si>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</si>
  <si>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</si>
  <si>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</si>
  <si>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</si>
  <si>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</si>
  <si>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</si>
  <si>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</si>
  <si>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</si>
  <si>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</si>
  <si>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</si>
  <si>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</si>
  <si>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</si>
  <si>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</si>
  <si>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</si>
  <si>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</si>
  <si>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</si>
  <si>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</si>
  <si>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</si>
  <si>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</si>
  <si>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</si>
  <si>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</si>
  <si>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</si>
  <si>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</si>
  <si>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</si>
  <si>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</si>
  <si>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</si>
  <si>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</si>
  <si>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</si>
  <si>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</si>
  <si>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</si>
  <si>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</si>
  <si>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</si>
  <si>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</si>
  <si>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</si>
  <si>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</si>
  <si>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</si>
  <si>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</si>
  <si>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</si>
  <si>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</si>
  <si>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</si>
  <si>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</si>
  <si>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</si>
  <si>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</si>
  <si>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</si>
  <si>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</si>
  <si>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</si>
  <si>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</si>
  <si>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</si>
  <si>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</si>
  <si>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</si>
  <si>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</si>
  <si>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</si>
  <si>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</si>
  <si>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</si>
  <si>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</si>
  <si>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</si>
  <si>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</si>
  <si>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</si>
  <si>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</si>
  <si>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</si>
  <si>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</si>
  <si>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</si>
  <si>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</si>
  <si>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</si>
  <si>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</si>
  <si>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</si>
  <si>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</si>
  <si>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</si>
  <si>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</si>
  <si>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</si>
  <si>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</si>
  <si>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</si>
  <si>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</si>
  <si>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</si>
  <si>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</si>
  <si>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</si>
  <si>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</si>
  <si>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</si>
  <si>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</si>
  <si>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</si>
  <si>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</si>
  <si>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</si>
  <si>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</si>
  <si>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</si>
  <si>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</si>
  <si>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</si>
  <si>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</si>
  <si>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</si>
  <si>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</si>
  <si>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</si>
  <si>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</si>
  <si>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</si>
  <si>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</si>
  <si>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</si>
  <si>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</si>
  <si>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</si>
  <si>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</si>
  <si>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</si>
  <si>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</si>
  <si>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</si>
  <si>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</si>
  <si>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</si>
  <si>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</si>
  <si>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</si>
  <si>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</si>
  <si>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</si>
  <si>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</si>
  <si>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</si>
  <si>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</si>
  <si>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</si>
  <si>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</si>
  <si>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</si>
  <si>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</si>
  <si>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</si>
  <si>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</si>
  <si>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</si>
  <si>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</si>
  <si>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</si>
  <si>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</si>
  <si>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</si>
  <si>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</si>
  <si>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</si>
  <si>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</si>
  <si>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</si>
  <si>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</si>
  <si>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</si>
  <si>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</si>
  <si>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</si>
  <si>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</si>
  <si>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</si>
  <si>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</si>
  <si>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</si>
  <si>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</si>
  <si>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</si>
  <si>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</si>
  <si>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</si>
  <si>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</si>
  <si>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</si>
  <si>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</si>
  <si>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</si>
  <si>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</si>
  <si>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</si>
  <si>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</si>
  <si>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</si>
  <si>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</si>
  <si>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</si>
  <si>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</si>
  <si>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</si>
  <si>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</si>
  <si>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</si>
  <si>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</si>
  <si>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</si>
  <si>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</si>
  <si>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</si>
  <si>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</si>
  <si>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</si>
  <si>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</si>
  <si>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</si>
  <si>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</si>
  <si>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</si>
  <si>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</si>
  <si>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</si>
  <si>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</si>
  <si>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</si>
  <si>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</si>
  <si>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</si>
  <si>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</si>
  <si>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</si>
  <si>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</si>
  <si>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</si>
  <si>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</si>
  <si>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</si>
  <si>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</si>
  <si>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</si>
  <si>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</si>
  <si>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</si>
  <si>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</si>
  <si>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</si>
  <si>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</si>
  <si>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</si>
  <si>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</si>
  <si>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</si>
  <si>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</si>
  <si>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</si>
  <si>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</si>
  <si>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</si>
  <si>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</si>
  <si>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</si>
  <si>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</si>
  <si>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</si>
  <si>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</si>
  <si>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</si>
  <si>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</si>
  <si>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</si>
  <si>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</si>
  <si>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</si>
  <si>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</si>
  <si>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</si>
  <si>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</si>
  <si>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</si>
  <si>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</si>
  <si>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</si>
  <si>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</si>
  <si>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</si>
  <si>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</si>
  <si>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</si>
  <si>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</si>
  <si>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</si>
  <si>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</si>
  <si>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</si>
  <si>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</si>
  <si>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</si>
  <si>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</si>
  <si>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</si>
  <si>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</si>
  <si>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</si>
  <si>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</si>
  <si>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</si>
  <si>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</si>
  <si>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</si>
  <si>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</si>
  <si>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</si>
  <si>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</si>
  <si>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</si>
  <si>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</si>
  <si>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</si>
  <si>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</si>
  <si>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</si>
  <si>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</si>
  <si>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</si>
  <si>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</si>
  <si>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</si>
  <si>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</si>
  <si>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</si>
  <si>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</si>
  <si>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</si>
  <si>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</si>
  <si>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</si>
  <si>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</si>
  <si>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</si>
  <si>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</si>
  <si>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</si>
  <si>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</si>
  <si>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</si>
  <si>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</si>
  <si>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</si>
  <si>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</si>
  <si>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</si>
  <si>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</si>
  <si>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</si>
  <si>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</si>
  <si>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</si>
  <si>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</si>
  <si>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</si>
  <si>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</si>
  <si>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</si>
  <si>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</si>
  <si>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</si>
  <si>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</si>
  <si>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</si>
  <si>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</si>
  <si>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</si>
  <si>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</si>
  <si>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</si>
  <si>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</si>
  <si>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</si>
  <si>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</si>
  <si>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</si>
  <si>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</si>
  <si>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</si>
  <si>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</si>
  <si>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</si>
  <si>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</si>
  <si>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</si>
  <si>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</si>
  <si>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</si>
  <si>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</si>
  <si>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</si>
  <si>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</si>
  <si>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</si>
  <si>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</si>
  <si>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</si>
  <si>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</si>
  <si>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</si>
  <si>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</si>
  <si>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</si>
  <si>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</si>
  <si>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</si>
  <si>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</si>
  <si>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</si>
  <si>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</si>
  <si>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</si>
  <si>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</si>
  <si>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</si>
  <si>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</si>
  <si>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</si>
  <si>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</si>
  <si>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</si>
  <si>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</si>
  <si>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</si>
  <si>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</si>
  <si>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</si>
  <si>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</si>
  <si>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</si>
  <si>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</si>
  <si>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</si>
  <si>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</si>
  <si>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</si>
  <si>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</si>
  <si>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</si>
  <si>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</si>
  <si>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</si>
  <si>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</si>
  <si>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</si>
  <si>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</si>
  <si>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</si>
  <si>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</si>
  <si>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</si>
  <si>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</si>
  <si>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</si>
  <si>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</si>
  <si>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</si>
  <si>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</si>
  <si>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</si>
  <si>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</si>
  <si>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</si>
  <si>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</si>
  <si>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</si>
  <si>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</si>
  <si>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</si>
  <si>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</si>
  <si>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</si>
  <si>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</si>
  <si>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</si>
  <si>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</si>
  <si>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</si>
  <si>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</si>
  <si>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</si>
  <si>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</si>
  <si>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</si>
  <si>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</si>
  <si>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</si>
  <si>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</si>
  <si>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</si>
  <si>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</si>
  <si>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</si>
  <si>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</si>
  <si>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</si>
  <si>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</si>
  <si>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</si>
  <si>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</si>
  <si>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</si>
  <si>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</si>
  <si>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</si>
  <si>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</si>
  <si>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</si>
  <si>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</si>
  <si>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</si>
  <si>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</si>
  <si>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</si>
  <si>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</si>
  <si>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</si>
  <si>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</si>
  <si>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</si>
  <si>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</si>
  <si>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</si>
  <si>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</si>
  <si>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</si>
  <si>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</si>
  <si>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</si>
  <si>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</si>
  <si>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</si>
  <si>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</si>
  <si>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</si>
  <si>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</si>
  <si>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</si>
  <si>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</si>
  <si>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</si>
  <si>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</si>
  <si>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</si>
  <si>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</si>
  <si>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</si>
  <si>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</si>
  <si>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</si>
  <si>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</si>
  <si>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</si>
  <si>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</si>
  <si>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</si>
  <si>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</si>
  <si>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</si>
  <si>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</si>
  <si>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</si>
  <si>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</si>
  <si>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</si>
  <si>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</si>
  <si>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</si>
  <si>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</si>
  <si>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</si>
  <si>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</si>
  <si>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</si>
  <si>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</si>
  <si>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</si>
  <si>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</si>
  <si>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</si>
  <si>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</si>
  <si>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</si>
  <si>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</si>
  <si>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</si>
  <si>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</si>
  <si>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</si>
  <si>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</si>
  <si>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</si>
  <si>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</si>
  <si>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</si>
  <si>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</si>
  <si>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</si>
  <si>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</si>
  <si>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</si>
  <si>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</si>
  <si>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</si>
  <si>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</si>
  <si>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</si>
  <si>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</si>
  <si>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</si>
  <si>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</si>
  <si>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</si>
  <si>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</si>
  <si>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</si>
  <si>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</si>
  <si>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</si>
  <si>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</si>
  <si>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</si>
  <si>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</si>
  <si>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</si>
  <si>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</si>
  <si>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</si>
  <si>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</si>
  <si>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</si>
  <si>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</si>
  <si>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</si>
  <si>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</si>
  <si>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</si>
  <si>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</si>
  <si>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</si>
  <si>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</si>
  <si>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</si>
  <si>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</si>
  <si>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</si>
  <si>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</si>
  <si>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</si>
  <si>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</si>
  <si>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</si>
  <si>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</si>
  <si>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</si>
  <si>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</si>
  <si>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</si>
  <si>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</si>
  <si>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</si>
  <si>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</si>
  <si>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</si>
  <si>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</si>
  <si>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</si>
  <si>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</si>
  <si>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</si>
  <si>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</si>
  <si>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</si>
  <si>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</si>
  <si>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</si>
  <si>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</si>
  <si>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</si>
  <si>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</si>
  <si>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</si>
  <si>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</si>
  <si>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</si>
  <si>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</si>
  <si>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</si>
  <si>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</si>
  <si>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</si>
  <si>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</si>
  <si>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</si>
  <si>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</si>
  <si>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</si>
  <si>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</si>
  <si>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</si>
  <si>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</si>
  <si>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</si>
  <si>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</si>
  <si>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</si>
  <si>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</si>
  <si>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</si>
  <si>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</si>
  <si>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</si>
  <si>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</si>
  <si>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</si>
  <si>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</si>
  <si>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</si>
  <si>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</si>
  <si>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</si>
  <si>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</si>
  <si>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</si>
  <si>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</si>
  <si>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</si>
  <si>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</si>
  <si>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</si>
  <si>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</si>
  <si>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</si>
  <si>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</si>
  <si>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</si>
  <si>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</si>
  <si>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</si>
  <si>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</si>
  <si>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</si>
  <si>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</si>
  <si>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</si>
  <si>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</si>
  <si>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</si>
  <si>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</si>
  <si>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</si>
  <si>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</si>
  <si>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</si>
  <si>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</si>
  <si>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</si>
  <si>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</si>
  <si>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</si>
  <si>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</si>
  <si>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</si>
  <si>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</si>
  <si>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</si>
  <si>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</si>
  <si>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</si>
  <si>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</si>
  <si>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</si>
  <si>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</si>
  <si>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</si>
  <si>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</si>
  <si>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</si>
  <si>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</si>
  <si>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</si>
  <si>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</si>
  <si>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</si>
  <si>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</si>
  <si>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</si>
  <si>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</si>
  <si>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</si>
  <si>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</si>
  <si>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</si>
  <si>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</si>
  <si>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</si>
  <si>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</si>
  <si>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</si>
  <si>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</si>
  <si>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</si>
  <si>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</si>
  <si>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</si>
  <si>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</si>
  <si>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</si>
  <si>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</si>
  <si>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</si>
  <si>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</si>
  <si>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</si>
  <si>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</si>
  <si>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</si>
  <si>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</si>
  <si>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</si>
  <si>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</si>
  <si>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</si>
  <si>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</si>
  <si>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</si>
  <si>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</si>
  <si>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</si>
  <si>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</si>
  <si>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</si>
  <si>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</si>
  <si>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</si>
  <si>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</si>
  <si>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</si>
  <si>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</si>
  <si>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</si>
  <si>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</si>
  <si>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</si>
  <si>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</si>
  <si>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</si>
  <si>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</si>
  <si>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</si>
  <si>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</si>
  <si>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</si>
  <si>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</si>
  <si>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</si>
  <si>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</si>
  <si>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</si>
  <si>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</si>
  <si>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</si>
  <si>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</si>
  <si>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</si>
  <si>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</si>
  <si>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</si>
  <si>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</si>
  <si>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</si>
  <si>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</si>
  <si>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</si>
  <si>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</si>
  <si>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</si>
  <si>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</si>
  <si>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</si>
  <si>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</si>
  <si>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</si>
  <si>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</si>
  <si>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</si>
  <si>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</si>
  <si>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</si>
  <si>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</si>
  <si>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</si>
  <si>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</si>
  <si>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</si>
  <si>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</si>
  <si>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</si>
  <si>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</si>
  <si>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</si>
  <si>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</si>
  <si>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</si>
  <si>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</si>
  <si>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</si>
  <si>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</si>
  <si>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</si>
  <si>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</si>
  <si>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</si>
  <si>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</si>
  <si>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</si>
  <si>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</si>
  <si>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</si>
  <si>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</si>
  <si>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</si>
  <si>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</si>
  <si>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</si>
  <si>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</si>
  <si>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</si>
  <si>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</si>
  <si>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</si>
  <si>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</si>
  <si>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</si>
  <si>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</si>
  <si>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</si>
  <si>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</si>
  <si>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</si>
  <si>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</si>
  <si>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</si>
  <si>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</si>
  <si>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</si>
  <si>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</si>
  <si>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</si>
  <si>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</si>
  <si>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</si>
  <si>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</si>
  <si>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</si>
  <si>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</si>
  <si>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</si>
  <si>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</si>
  <si>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</si>
  <si>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</si>
  <si>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</si>
  <si>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</si>
  <si>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</si>
  <si>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</si>
  <si>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</si>
  <si>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</si>
  <si>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</si>
  <si>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</si>
  <si>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</si>
  <si>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</si>
  <si>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</si>
  <si>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</si>
  <si>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</si>
  <si>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</si>
  <si>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</si>
  <si>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</si>
  <si>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</si>
  <si>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</si>
  <si>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</si>
  <si>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</si>
  <si>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</si>
  <si>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</si>
  <si>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</si>
  <si>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</si>
  <si>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</si>
  <si>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</si>
  <si>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</si>
  <si>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</si>
  <si>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</si>
  <si>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</si>
  <si>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</si>
  <si>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</si>
  <si>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</si>
  <si>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</si>
  <si>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</si>
  <si>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</si>
  <si>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</si>
  <si>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</si>
  <si>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</si>
  <si>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</si>
  <si>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</si>
  <si>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</si>
  <si>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</si>
  <si>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</si>
  <si>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</si>
  <si>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</si>
  <si>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</si>
  <si>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</si>
  <si>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</si>
  <si>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</si>
  <si>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</si>
  <si>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</si>
  <si>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</si>
  <si>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</si>
  <si>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</si>
  <si>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</si>
  <si>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</si>
  <si>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</si>
  <si>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</si>
  <si>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</si>
  <si>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</si>
  <si>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</si>
  <si>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</si>
  <si>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</si>
  <si>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</si>
  <si>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</si>
  <si>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</si>
  <si>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</si>
  <si>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</si>
  <si>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</si>
  <si>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</si>
  <si>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</si>
  <si>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</si>
  <si>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</si>
  <si>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</si>
  <si>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</si>
  <si>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</si>
  <si>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</si>
  <si>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</si>
  <si>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</si>
  <si>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</si>
  <si>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</si>
  <si>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</si>
  <si>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</si>
  <si>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</si>
  <si>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</si>
  <si>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</si>
  <si>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</si>
  <si>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</si>
  <si>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</si>
  <si>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</si>
  <si>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</si>
  <si>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</si>
  <si>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</si>
  <si>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</si>
  <si>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</si>
  <si>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</si>
  <si>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</si>
  <si>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</si>
  <si>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</si>
  <si>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</si>
  <si>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</si>
  <si>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</si>
  <si>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</si>
  <si>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</si>
  <si>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</si>
  <si>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</si>
  <si>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</si>
  <si>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</si>
  <si>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</si>
  <si>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</si>
  <si>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</si>
  <si>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</si>
  <si>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</si>
  <si>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</si>
  <si>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</si>
  <si>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</si>
  <si>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</si>
  <si>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</si>
  <si>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</si>
  <si>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</si>
  <si>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</si>
  <si>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</si>
  <si>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</si>
  <si>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</si>
  <si>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</si>
  <si>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</si>
  <si>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</si>
  <si>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</si>
  <si>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</si>
  <si>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</si>
  <si>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</si>
  <si>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</si>
  <si>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</si>
  <si>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</si>
  <si>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</si>
  <si>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</si>
  <si>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</si>
  <si>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</si>
  <si>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</si>
  <si>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</si>
  <si>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</si>
  <si>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</si>
  <si>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</si>
  <si>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</si>
  <si>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</si>
  <si>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</si>
  <si>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</si>
  <si>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</si>
  <si>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</si>
  <si>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</si>
  <si>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</si>
  <si>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</si>
  <si>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</si>
  <si>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</si>
  <si>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</si>
  <si>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</si>
  <si>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</si>
  <si>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</si>
  <si>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</si>
  <si>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</si>
  <si>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</si>
  <si>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</si>
  <si>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</si>
  <si>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</si>
  <si>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</si>
  <si>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</si>
  <si>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</si>
  <si>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</si>
  <si>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</si>
  <si>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</si>
  <si>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</si>
  <si>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</si>
  <si>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</si>
  <si>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</si>
  <si>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</si>
  <si>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</si>
  <si>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</si>
  <si>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</si>
  <si>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</si>
  <si>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</si>
  <si>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</si>
  <si>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</si>
  <si>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</si>
  <si>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</si>
  <si>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</si>
  <si>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</si>
  <si>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</si>
  <si>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</si>
  <si>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</si>
  <si>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</si>
  <si>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</si>
  <si>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</si>
  <si>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</si>
  <si>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</si>
  <si>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</si>
  <si>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</si>
  <si>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</si>
  <si>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</si>
  <si>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</si>
  <si>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</si>
  <si>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</si>
  <si>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</si>
  <si>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</si>
  <si>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</si>
  <si>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</si>
  <si>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</si>
  <si>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</si>
  <si>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</si>
  <si>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</si>
  <si>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</si>
  <si>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</si>
  <si>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</si>
  <si>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</si>
  <si>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</si>
  <si>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</si>
  <si>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</si>
  <si>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</si>
  <si>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</si>
  <si>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</si>
  <si>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</si>
  <si>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</si>
  <si>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</si>
  <si>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</si>
  <si>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</si>
  <si>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</si>
  <si>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</si>
  <si>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</si>
  <si>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</si>
  <si>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</si>
  <si>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</si>
  <si>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</si>
  <si>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</si>
  <si>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</si>
  <si>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</si>
  <si>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</si>
  <si>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</si>
  <si>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</si>
  <si>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</si>
  <si>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</si>
  <si>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</si>
  <si>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</si>
  <si>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</si>
  <si>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</si>
  <si>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</si>
  <si>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</si>
  <si>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</si>
  <si>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</si>
  <si>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</si>
  <si>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</si>
  <si>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</si>
  <si>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</si>
  <si>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</si>
  <si>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</si>
  <si>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</si>
  <si>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</si>
  <si>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</si>
  <si>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</si>
  <si>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</si>
  <si>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</si>
  <si>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</si>
  <si>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</si>
  <si>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</si>
  <si>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</si>
  <si>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</si>
  <si>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</si>
  <si>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</si>
  <si>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</si>
  <si>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</si>
  <si>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</si>
  <si>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</si>
  <si>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</si>
  <si>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</si>
  <si>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</si>
  <si>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</si>
  <si>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</si>
  <si>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</si>
  <si>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</si>
  <si>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</si>
  <si>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</si>
  <si>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</si>
  <si>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</si>
  <si>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</si>
  <si>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</si>
  <si>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</si>
  <si>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</si>
  <si>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</si>
  <si>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</si>
  <si>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</si>
  <si>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</si>
  <si>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</si>
  <si>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</si>
  <si>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</si>
  <si>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</si>
  <si>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</si>
  <si>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</si>
  <si>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</si>
  <si>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</si>
  <si>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</si>
  <si>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</si>
  <si>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</si>
  <si>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</si>
  <si>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</si>
  <si>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</si>
  <si>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</si>
  <si>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</si>
  <si>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</si>
  <si>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</si>
  <si>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</si>
  <si>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</si>
  <si>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</si>
  <si>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</si>
  <si>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</si>
  <si>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</si>
  <si>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</si>
  <si>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</si>
  <si>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</si>
  <si>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</si>
  <si>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</si>
  <si>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</si>
  <si>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</si>
  <si>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</si>
  <si>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</si>
  <si>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</si>
  <si>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</si>
  <si>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</si>
  <si>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</si>
  <si>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</si>
  <si>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</si>
  <si>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</si>
  <si>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</si>
  <si>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</si>
  <si>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</si>
  <si>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</si>
  <si>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</si>
  <si>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</si>
  <si>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</si>
  <si>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</si>
  <si>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</si>
  <si>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</si>
  <si>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</si>
  <si>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</si>
  <si>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</si>
  <si>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</si>
  <si>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</si>
  <si>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</si>
  <si>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</si>
  <si>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</si>
  <si>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</si>
  <si>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</si>
  <si>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</si>
  <si>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</si>
  <si>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</si>
  <si>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</si>
  <si>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</si>
  <si>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</si>
  <si>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</si>
  <si>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</si>
  <si>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</si>
  <si>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</si>
  <si>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</si>
  <si>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</si>
  <si>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</si>
  <si>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</si>
  <si>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</si>
  <si>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</si>
  <si>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</si>
  <si>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</si>
  <si>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</si>
  <si>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</si>
  <si>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</si>
  <si>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</si>
  <si>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</si>
  <si>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</si>
  <si>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</si>
  <si>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</si>
  <si>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</si>
  <si>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</si>
  <si>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</si>
  <si>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</si>
  <si>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</si>
  <si>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</si>
  <si>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</si>
  <si>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</si>
  <si>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</si>
  <si>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</si>
  <si>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</si>
  <si>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</si>
  <si>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</si>
  <si>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</si>
  <si>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</si>
  <si>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</si>
  <si>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</si>
  <si>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</si>
  <si>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</si>
  <si>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</si>
  <si>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</si>
  <si>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</si>
  <si>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</si>
  <si>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</si>
  <si>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</si>
  <si>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</si>
  <si>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</si>
  <si>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</si>
  <si>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</si>
  <si>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</si>
  <si>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</si>
  <si>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</si>
  <si>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</si>
  <si>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</si>
  <si>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</si>
  <si>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</si>
  <si>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</si>
  <si>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</si>
  <si>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</si>
  <si>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</si>
  <si>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</si>
  <si>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</si>
  <si>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</si>
  <si>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</si>
  <si>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</si>
  <si>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</si>
  <si>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</si>
  <si>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</si>
  <si>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</si>
  <si>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</si>
  <si>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</si>
  <si>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</si>
  <si>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</si>
  <si>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</si>
  <si>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</si>
  <si>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</si>
  <si>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</si>
  <si>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</si>
  <si>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</si>
  <si>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</si>
  <si>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</si>
  <si>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</si>
  <si>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</si>
  <si>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</si>
  <si>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</si>
  <si>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</si>
  <si>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</si>
  <si>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</si>
  <si>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</si>
  <si>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</si>
  <si>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</si>
  <si>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</si>
  <si>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</si>
  <si>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</si>
  <si>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</si>
  <si>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</si>
  <si>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</si>
  <si>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</si>
  <si>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</si>
  <si>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</si>
  <si>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</si>
  <si>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</si>
  <si>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</si>
  <si>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</si>
  <si>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</si>
  <si>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</si>
  <si>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</si>
  <si>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</si>
  <si>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</si>
  <si>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</si>
  <si>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</si>
  <si>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</si>
  <si>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</si>
  <si>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</si>
  <si>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</si>
  <si>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</si>
  <si>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</si>
  <si>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</si>
  <si>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</si>
  <si>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</si>
  <si>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</si>
  <si>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</si>
  <si>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</si>
  <si>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</si>
  <si>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</si>
  <si>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</si>
  <si>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</si>
  <si>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</si>
  <si>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</si>
  <si>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</si>
  <si>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</si>
  <si>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</si>
  <si>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</si>
  <si>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</si>
  <si>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</si>
  <si>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</si>
  <si>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</si>
  <si>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</si>
  <si>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</si>
  <si>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</si>
  <si>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</si>
  <si>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</si>
  <si>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</si>
  <si>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</si>
  <si>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</si>
  <si>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</si>
  <si>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</si>
  <si>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</si>
  <si>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</si>
  <si>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</si>
  <si>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</si>
  <si>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</si>
  <si>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</si>
  <si>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</si>
  <si>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</si>
  <si>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</si>
  <si>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</si>
  <si>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</si>
  <si>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</si>
  <si>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</si>
  <si>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</si>
  <si>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</si>
  <si>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</si>
  <si>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</si>
  <si>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</si>
  <si>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</si>
  <si>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</si>
  <si>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</si>
  <si>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</si>
  <si>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</si>
  <si>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</si>
  <si>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</si>
  <si>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</si>
  <si>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</si>
  <si>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</si>
  <si>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</si>
  <si>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</si>
  <si>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</si>
  <si>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</si>
  <si>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</si>
  <si>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</si>
  <si>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</si>
  <si>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</si>
  <si>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</si>
  <si>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</si>
  <si>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</si>
  <si>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</si>
  <si>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</si>
  <si>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</si>
  <si>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</si>
  <si>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</si>
  <si>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</si>
  <si>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</si>
  <si>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</si>
  <si>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</si>
  <si>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</si>
  <si>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</si>
  <si>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</si>
  <si>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</si>
  <si>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</si>
  <si>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</si>
  <si>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</si>
  <si>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</si>
  <si>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</si>
  <si>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</si>
  <si>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</si>
  <si>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</si>
  <si>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</si>
  <si>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</si>
  <si>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</si>
  <si>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</si>
  <si>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</si>
  <si>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</si>
  <si>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</si>
  <si>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</si>
  <si>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</si>
  <si>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</si>
  <si>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</si>
  <si>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</si>
  <si>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</si>
  <si>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</si>
  <si>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</si>
  <si>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</si>
  <si>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</si>
  <si>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</si>
  <si>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</si>
  <si>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</si>
  <si>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</si>
  <si>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</si>
  <si>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</si>
  <si>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</si>
  <si>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</si>
  <si>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</si>
  <si>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</si>
  <si>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</si>
  <si>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</si>
  <si>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</si>
  <si>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</si>
  <si>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</si>
  <si>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</si>
  <si>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</si>
  <si>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</si>
  <si>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</si>
  <si>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</si>
  <si>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</si>
  <si>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</si>
  <si>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</si>
  <si>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</si>
  <si>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</si>
  <si>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</si>
  <si>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</si>
  <si>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</si>
  <si>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</si>
  <si>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</si>
  <si>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</si>
  <si>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</si>
  <si>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</si>
  <si>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</si>
  <si>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</si>
  <si>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</si>
  <si>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</si>
  <si>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</si>
  <si>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</si>
  <si>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</si>
  <si>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</si>
  <si>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</si>
  <si>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</si>
  <si>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</si>
  <si>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</si>
  <si>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</si>
  <si>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</si>
  <si>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</si>
  <si>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</si>
  <si>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</si>
  <si>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</si>
  <si>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</si>
  <si>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</si>
  <si>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</si>
  <si>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</si>
  <si>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</si>
  <si>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</si>
  <si>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</si>
  <si>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</si>
  <si>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</si>
  <si>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</si>
  <si>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</si>
  <si>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</si>
  <si>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</si>
  <si>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</si>
  <si>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</si>
  <si>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</si>
  <si>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</si>
  <si>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</si>
  <si>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</si>
  <si>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</si>
  <si>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</si>
  <si>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</si>
  <si>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</si>
  <si>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</si>
  <si>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</si>
  <si>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</si>
  <si>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</si>
  <si>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</si>
  <si>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</si>
  <si>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</si>
  <si>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</si>
  <si>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</si>
  <si>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</si>
  <si>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</si>
  <si>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</si>
  <si>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</si>
  <si>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</si>
  <si>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</si>
  <si>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</si>
  <si>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</si>
  <si>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</si>
  <si>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</si>
  <si>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</si>
  <si>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</si>
  <si>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</si>
  <si>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</si>
  <si>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</si>
  <si>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</si>
  <si>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</si>
  <si>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</si>
  <si>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</si>
  <si>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</si>
  <si>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</si>
  <si>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</si>
  <si>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</si>
  <si>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</si>
  <si>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</si>
  <si>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</si>
  <si>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</si>
  <si>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</si>
  <si>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</si>
  <si>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</si>
  <si>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</si>
  <si>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</si>
  <si>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</si>
  <si>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</si>
  <si>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</si>
  <si>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</si>
  <si>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</si>
  <si>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</si>
  <si>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</si>
  <si>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</si>
  <si>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</si>
  <si>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</si>
  <si>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</si>
  <si>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</si>
  <si>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</si>
  <si>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</si>
  <si>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</si>
  <si>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</si>
  <si>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</si>
  <si>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</si>
  <si>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</si>
  <si>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</si>
  <si>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</si>
  <si>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</si>
  <si>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</si>
  <si>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</si>
  <si>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</si>
  <si>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</si>
  <si>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</si>
  <si>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</si>
  <si>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</si>
  <si>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</si>
  <si>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</si>
  <si>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</si>
  <si>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</si>
  <si>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</si>
  <si>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</si>
  <si>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</si>
  <si>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</si>
  <si>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</si>
  <si>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</si>
  <si>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</si>
  <si>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</si>
  <si>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</si>
  <si>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</si>
  <si>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</si>
  <si>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</si>
  <si>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</si>
  <si>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</si>
  <si>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</si>
  <si>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</si>
  <si>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</si>
  <si>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</si>
  <si>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</si>
  <si>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</si>
  <si>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</si>
  <si>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</si>
  <si>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</si>
  <si>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</si>
  <si>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</si>
  <si>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</si>
  <si>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</si>
  <si>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</si>
  <si>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</si>
  <si>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</si>
  <si>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</si>
  <si>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</si>
  <si>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</si>
  <si>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</si>
  <si>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</si>
  <si>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</si>
  <si>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</si>
  <si>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</si>
  <si>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</si>
  <si>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</si>
  <si>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</si>
  <si>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</si>
  <si>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</si>
  <si>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</si>
  <si>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</si>
  <si>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</si>
  <si>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</si>
  <si>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</si>
  <si>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</si>
  <si>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</si>
  <si>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</si>
  <si>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</si>
  <si>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</si>
  <si>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</si>
  <si>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</si>
  <si>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</si>
  <si>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</si>
  <si>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</si>
  <si>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</si>
  <si>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</si>
  <si>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</si>
  <si>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</si>
  <si>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</si>
  <si>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</si>
  <si>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</si>
  <si>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</si>
  <si>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</si>
  <si>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</si>
  <si>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</si>
  <si>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</si>
  <si>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</si>
  <si>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</si>
  <si>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</si>
  <si>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</si>
  <si>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</si>
  <si>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</si>
  <si>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</si>
  <si>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</si>
  <si>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</si>
  <si>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</si>
  <si>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</si>
  <si>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</si>
  <si>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</si>
  <si>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</si>
  <si>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</si>
  <si>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</si>
  <si>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</si>
  <si>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</si>
  <si>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</si>
  <si>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</si>
  <si>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</si>
  <si>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</si>
  <si>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</si>
  <si>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</si>
  <si>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</si>
  <si>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</si>
  <si>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</si>
  <si>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</si>
  <si>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</si>
  <si>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</si>
  <si>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</si>
  <si>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</si>
  <si>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</si>
  <si>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</si>
  <si>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</si>
  <si>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</si>
  <si>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</si>
  <si>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</si>
  <si>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</si>
  <si>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</si>
  <si>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</si>
  <si>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</si>
  <si>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</si>
  <si>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</si>
  <si>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</si>
  <si>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</si>
  <si>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</si>
  <si>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</si>
  <si>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</si>
  <si>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</si>
  <si>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</si>
  <si>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</si>
  <si>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</si>
  <si>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</si>
  <si>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</si>
  <si>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</si>
  <si>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</si>
  <si>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</si>
  <si>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</si>
  <si>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</si>
  <si>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</si>
  <si>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</si>
  <si>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</si>
  <si>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</si>
  <si>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</si>
  <si>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</si>
  <si>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</si>
  <si>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</si>
  <si>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</si>
  <si>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</si>
  <si>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</si>
  <si>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</si>
  <si>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</si>
  <si>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</si>
  <si>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</si>
  <si>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</si>
  <si>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</si>
  <si>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</si>
  <si>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</si>
  <si>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</si>
  <si>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</si>
  <si>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</si>
  <si>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</si>
  <si>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</si>
  <si>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</si>
  <si>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</si>
  <si>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</si>
  <si>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</si>
  <si>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</si>
  <si>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</si>
  <si>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</si>
  <si>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</si>
  <si>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</si>
  <si>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</si>
  <si>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</si>
  <si>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</si>
  <si>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</si>
  <si>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</si>
  <si>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</si>
  <si>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</si>
  <si>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</si>
  <si>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</si>
  <si>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</si>
  <si>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</si>
  <si>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</si>
  <si>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</si>
  <si>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</si>
  <si>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</si>
  <si>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</si>
  <si>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</si>
  <si>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</si>
  <si>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</si>
  <si>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</si>
  <si>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</si>
  <si>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</si>
  <si>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</si>
  <si>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</si>
  <si>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</si>
  <si>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</si>
  <si>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</si>
  <si>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</si>
  <si>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</si>
  <si>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</si>
  <si>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</si>
  <si>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</si>
  <si>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</si>
  <si>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</si>
  <si>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</si>
  <si>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</si>
  <si>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</si>
  <si>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</si>
  <si>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</si>
  <si>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</si>
  <si>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</si>
  <si>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</si>
  <si>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</si>
  <si>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</si>
  <si>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</si>
  <si>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</si>
  <si>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</si>
  <si>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</si>
  <si>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</si>
  <si>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</si>
  <si>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</si>
  <si>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</si>
  <si>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</si>
  <si>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</si>
  <si>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</si>
  <si>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</si>
  <si>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</si>
  <si>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</si>
  <si>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</si>
  <si>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</si>
  <si>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</si>
  <si>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</si>
  <si>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</si>
  <si>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</si>
  <si>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</si>
  <si>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</si>
  <si>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</si>
  <si>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</si>
  <si>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</si>
  <si>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</si>
  <si>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</si>
  <si>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</si>
  <si>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</si>
  <si>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</si>
  <si>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</si>
  <si>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</si>
  <si>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</si>
  <si>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</si>
  <si>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</si>
  <si>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</si>
  <si>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</si>
  <si>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</si>
  <si>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</si>
  <si>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</si>
  <si>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</si>
  <si>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</si>
  <si>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</si>
  <si>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</si>
  <si>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</si>
  <si>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</si>
  <si>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</si>
  <si>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</si>
  <si>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</si>
  <si>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</si>
  <si>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</si>
  <si>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</si>
  <si>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</si>
  <si>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</si>
  <si>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</si>
  <si>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</si>
  <si>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</si>
  <si>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</si>
  <si>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</si>
  <si>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</si>
  <si>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</si>
  <si>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</si>
  <si>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</si>
  <si>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</si>
  <si>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</si>
  <si>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</si>
  <si>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</si>
  <si>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</si>
  <si>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</si>
  <si>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</si>
  <si>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</si>
  <si>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</si>
  <si>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</si>
  <si>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</si>
  <si>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</si>
  <si>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</si>
  <si>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</si>
  <si>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</si>
  <si>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</si>
  <si>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</si>
  <si>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</si>
  <si>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</si>
  <si>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</si>
  <si>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</si>
  <si>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</si>
  <si>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</si>
  <si>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</si>
  <si>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</si>
  <si>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</si>
  <si>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</si>
  <si>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</si>
  <si>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</si>
  <si>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</si>
  <si>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</si>
  <si>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</si>
  <si>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</si>
  <si>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</si>
  <si>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</si>
  <si>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</si>
  <si>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</si>
  <si>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</si>
  <si>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</si>
  <si>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</si>
  <si>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</si>
  <si>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</si>
  <si>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</si>
  <si>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</si>
  <si>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</si>
  <si>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</si>
  <si>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</si>
  <si>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</si>
  <si>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</si>
  <si>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</si>
  <si>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</si>
  <si>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</si>
  <si>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</si>
  <si>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</si>
  <si>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</si>
  <si>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</si>
  <si>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</si>
  <si>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</si>
  <si>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</si>
  <si>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</si>
  <si>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</si>
  <si>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</si>
  <si>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</si>
  <si>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</si>
  <si>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</si>
  <si>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</si>
  <si>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</si>
  <si>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</si>
  <si>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</si>
  <si>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</si>
  <si>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</si>
  <si>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</si>
  <si>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</si>
  <si>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</si>
  <si>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</si>
  <si>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</si>
  <si>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</si>
  <si>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</si>
  <si>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</si>
  <si>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</si>
  <si>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</si>
  <si>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</si>
  <si>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</si>
  <si>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</si>
  <si>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</si>
  <si>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</si>
  <si>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</si>
  <si>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</si>
  <si>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</si>
  <si>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</si>
  <si>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</si>
  <si>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</si>
  <si>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</si>
  <si>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</si>
  <si>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</si>
  <si>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</si>
  <si>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</si>
  <si>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</si>
  <si>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</si>
  <si>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</si>
  <si>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</si>
  <si>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</si>
  <si>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</si>
  <si>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</si>
  <si>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</si>
  <si>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</si>
  <si>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</si>
  <si>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</si>
  <si>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</si>
  <si>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</si>
  <si>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</si>
  <si>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</si>
  <si>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</si>
  <si>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</si>
  <si>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</si>
  <si>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</si>
  <si>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</si>
  <si>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</si>
  <si>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</si>
  <si>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</si>
  <si>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</si>
  <si>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</si>
  <si>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</si>
  <si>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</si>
  <si>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</si>
  <si>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</si>
  <si>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</si>
  <si>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</si>
  <si>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</si>
  <si>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</si>
  <si>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</si>
  <si>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</si>
  <si>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</si>
  <si>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</si>
  <si>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</si>
  <si>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</si>
  <si>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</si>
  <si>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</si>
  <si>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</si>
  <si>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</si>
  <si>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</si>
  <si>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</si>
  <si>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</si>
  <si>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</si>
  <si>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</si>
  <si>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</si>
  <si>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</si>
  <si>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</si>
  <si>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</si>
  <si>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</si>
  <si>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</si>
  <si>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</si>
  <si>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</si>
  <si>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</si>
  <si>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</si>
  <si>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</si>
  <si>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</si>
  <si>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</si>
  <si>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</si>
  <si>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</si>
  <si>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</si>
  <si>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</si>
  <si>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</si>
  <si>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</si>
  <si>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</si>
  <si>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</si>
  <si>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</si>
  <si>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</si>
  <si>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</si>
  <si>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</si>
  <si>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</si>
  <si>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</si>
  <si>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</si>
  <si>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</si>
  <si>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</si>
  <si>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</si>
  <si>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</si>
  <si>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</si>
  <si>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</si>
  <si>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</si>
  <si>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</si>
  <si>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</si>
  <si>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</si>
  <si>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</si>
  <si>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</si>
  <si>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</si>
  <si>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</si>
  <si>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</si>
  <si>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</si>
  <si>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</si>
  <si>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</si>
  <si>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</si>
  <si>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</si>
  <si>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</si>
  <si>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</si>
  <si>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</si>
  <si>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</si>
  <si>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</si>
  <si>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</si>
  <si>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</si>
  <si>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</si>
  <si>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</si>
  <si>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</si>
  <si>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</si>
  <si>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</si>
  <si>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</si>
  <si>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</si>
  <si>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</si>
  <si>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</si>
  <si>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</si>
  <si>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</si>
  <si>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</si>
  <si>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</si>
  <si>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</si>
  <si>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</si>
  <si>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</si>
  <si>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</si>
  <si>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</si>
  <si>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</si>
  <si>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</si>
  <si>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</si>
  <si>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</si>
  <si>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</si>
  <si>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</si>
  <si>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</si>
  <si>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</si>
  <si>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</si>
  <si>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</si>
  <si>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</si>
  <si>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</si>
  <si>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</si>
  <si>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</si>
  <si>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</si>
  <si>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</si>
  <si>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</si>
  <si>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</si>
  <si>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</si>
  <si>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</si>
  <si>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</si>
  <si>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</si>
  <si>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</si>
  <si>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</si>
  <si>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</si>
  <si>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</si>
  <si>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</si>
  <si>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</si>
  <si>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</si>
  <si>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</si>
  <si>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</si>
  <si>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</si>
  <si>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</si>
  <si>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</si>
  <si>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</si>
  <si>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</si>
  <si>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</si>
  <si>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</si>
  <si>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</si>
  <si>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</si>
  <si>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</si>
  <si>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</si>
  <si>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</si>
  <si>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</si>
  <si>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</si>
  <si>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</si>
  <si>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</si>
  <si>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</si>
  <si>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</si>
  <si>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</si>
  <si>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</si>
  <si>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</si>
  <si>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</si>
  <si>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</si>
  <si>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</si>
  <si>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</si>
  <si>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</si>
  <si>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</si>
  <si>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</si>
  <si>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</si>
  <si>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</si>
  <si>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</si>
  <si>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</si>
  <si>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</si>
  <si>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</si>
  <si>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</si>
  <si>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</si>
  <si>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</si>
  <si>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</si>
  <si>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</si>
  <si>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</si>
  <si>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</si>
  <si>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</si>
  <si>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</si>
  <si>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</si>
  <si>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</si>
  <si>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</si>
  <si>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</si>
  <si>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</si>
  <si>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</si>
  <si>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</si>
  <si>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</si>
  <si>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</si>
  <si>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</si>
  <si>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</si>
  <si>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</si>
  <si>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</si>
  <si>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</si>
  <si>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</si>
  <si>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</si>
  <si>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</si>
  <si>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</si>
  <si>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</si>
  <si>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</si>
  <si>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</si>
  <si>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</si>
  <si>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</si>
  <si>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</si>
  <si>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</si>
  <si>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</si>
  <si>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</si>
  <si>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</si>
  <si>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</si>
  <si>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</si>
  <si>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</si>
  <si>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</si>
  <si>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</si>
  <si>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</si>
  <si>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</si>
  <si>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</si>
  <si>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</si>
  <si>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</si>
  <si>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</si>
  <si>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</si>
  <si>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</si>
  <si>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</si>
  <si>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</si>
  <si>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</si>
  <si>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</si>
  <si>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</si>
  <si>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</si>
  <si>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</si>
  <si>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</si>
  <si>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</si>
  <si>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</si>
  <si>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</si>
  <si>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</si>
  <si>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</si>
  <si>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</si>
  <si>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</si>
  <si>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</si>
  <si>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</si>
  <si>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</si>
  <si>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</si>
  <si>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</si>
  <si>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</si>
  <si>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</si>
  <si>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</si>
  <si>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</si>
  <si>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</si>
  <si>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</si>
  <si>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</si>
  <si>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</si>
  <si>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</si>
  <si>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</si>
  <si>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</si>
  <si>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</si>
  <si>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</si>
  <si>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</si>
  <si>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</si>
  <si>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</si>
  <si>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</si>
  <si>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</si>
  <si>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</si>
  <si>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</si>
  <si>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</si>
  <si>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</si>
  <si>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</si>
  <si>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</si>
  <si>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</si>
  <si>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</si>
  <si>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</si>
  <si>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</si>
  <si>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</si>
  <si>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</si>
  <si>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</si>
  <si>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</si>
  <si>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</si>
  <si>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</si>
  <si>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</si>
  <si>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</si>
  <si>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</si>
  <si>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</si>
  <si>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</si>
  <si>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</si>
  <si>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</si>
  <si>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</si>
  <si>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</si>
  <si>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</si>
  <si>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</si>
  <si>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</si>
  <si>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</si>
  <si>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</si>
  <si>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</si>
  <si>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</si>
  <si>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</si>
  <si>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</si>
  <si>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</si>
  <si>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</si>
  <si>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</si>
  <si>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</si>
  <si>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</si>
  <si>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</si>
  <si>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</si>
  <si>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</si>
  <si>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</si>
  <si>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</si>
  <si>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</si>
  <si>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</si>
  <si>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</si>
  <si>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</si>
  <si>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</si>
  <si>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</si>
  <si>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</si>
  <si>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</si>
  <si>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</si>
  <si>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</si>
  <si>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</si>
  <si>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</si>
  <si>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</si>
  <si>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</si>
  <si>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</si>
  <si>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</si>
  <si>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</si>
  <si>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</si>
  <si>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</si>
  <si>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</si>
  <si>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</si>
  <si>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</si>
  <si>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</si>
  <si>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</si>
  <si>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</si>
  <si>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</si>
  <si>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</si>
  <si>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</si>
  <si>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</si>
  <si>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</si>
  <si>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</si>
  <si>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</si>
  <si>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</si>
  <si>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</si>
  <si>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</si>
  <si>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</si>
  <si>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</si>
  <si>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</si>
  <si>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</si>
  <si>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</si>
  <si>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</si>
  <si>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</si>
  <si>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</si>
  <si>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</si>
  <si>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</si>
  <si>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</si>
  <si>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</si>
  <si>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</si>
  <si>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</si>
  <si>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</si>
  <si>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</si>
  <si>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</si>
  <si>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</si>
  <si>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</si>
  <si>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</si>
  <si>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</si>
  <si>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</si>
  <si>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</si>
  <si>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</si>
  <si>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</si>
  <si>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</si>
  <si>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</si>
  <si>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</si>
  <si>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</si>
  <si>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</si>
  <si>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</si>
  <si>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</si>
  <si>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</si>
  <si>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</si>
  <si>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</si>
  <si>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</si>
  <si>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</si>
  <si>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</si>
  <si>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</si>
  <si>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</si>
  <si>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</si>
  <si>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</si>
  <si>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</si>
  <si>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</si>
  <si>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</si>
  <si>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</si>
  <si>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</si>
  <si>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</si>
  <si>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</si>
  <si>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</si>
  <si>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</si>
  <si>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</si>
  <si>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</si>
  <si>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</si>
  <si>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</si>
  <si>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</si>
  <si>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</si>
  <si>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</si>
  <si>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</si>
  <si>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</si>
  <si>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</si>
  <si>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</si>
  <si>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</si>
  <si>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</si>
  <si>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</si>
  <si>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</si>
  <si>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</si>
  <si>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</si>
  <si>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</si>
  <si>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</si>
  <si>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</si>
  <si>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</si>
  <si>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</si>
  <si>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</si>
  <si>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</si>
  <si>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</si>
  <si>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</si>
  <si>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</si>
  <si>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</si>
  <si>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</si>
  <si>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</si>
  <si>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</si>
  <si>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</si>
  <si>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</si>
  <si>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</si>
  <si>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</si>
  <si>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</si>
  <si>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</si>
  <si>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</si>
  <si>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</si>
  <si>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</si>
  <si>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</si>
  <si>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</si>
  <si>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</si>
  <si>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</si>
  <si>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</si>
  <si>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</si>
  <si>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</si>
  <si>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</si>
  <si>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</si>
  <si>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</si>
  <si>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</si>
  <si>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</si>
  <si>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</si>
  <si>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</si>
  <si>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</si>
  <si>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</si>
  <si>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</si>
  <si>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</si>
  <si>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</si>
  <si>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</si>
  <si>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</si>
  <si>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</si>
  <si>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</si>
  <si>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</si>
  <si>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</si>
  <si>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</si>
  <si>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</si>
  <si>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</si>
  <si>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</si>
  <si>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</si>
  <si>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</si>
  <si>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</si>
  <si>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</si>
  <si>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</si>
  <si>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</si>
  <si>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</si>
  <si>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</si>
  <si>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</si>
  <si>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</si>
  <si>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</si>
  <si>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</si>
  <si>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</si>
  <si>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</si>
  <si>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</si>
  <si>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</si>
  <si>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</si>
  <si>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</si>
  <si>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</si>
  <si>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</si>
  <si>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</si>
  <si>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</si>
  <si>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</si>
  <si>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</si>
  <si>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</si>
  <si>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</si>
  <si>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</si>
  <si>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</si>
  <si>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</si>
  <si>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</si>
  <si>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</si>
  <si>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</si>
  <si>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</si>
  <si>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</si>
  <si>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</si>
  <si>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</si>
  <si>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</si>
  <si>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</si>
  <si>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</si>
  <si>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</si>
  <si>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</si>
  <si>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</si>
  <si>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</si>
  <si>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</si>
  <si>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</si>
  <si>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</si>
  <si>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</si>
  <si>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</si>
  <si>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</si>
  <si>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</si>
  <si>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</si>
  <si>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</si>
  <si>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</si>
  <si>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</si>
  <si>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</si>
  <si>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</si>
  <si>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</si>
  <si>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</si>
  <si>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</si>
  <si>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</si>
  <si>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</si>
  <si>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</si>
  <si>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</si>
  <si>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</si>
  <si>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</si>
  <si>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</si>
  <si>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</si>
  <si>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</si>
  <si>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</si>
  <si>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</si>
  <si>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</si>
  <si>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</si>
  <si>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</si>
  <si>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</si>
  <si>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</si>
  <si>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</si>
  <si>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</si>
  <si>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</si>
  <si>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</si>
  <si>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</si>
  <si>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</si>
  <si>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</si>
  <si>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</si>
  <si>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</si>
  <si>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</si>
  <si>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</si>
  <si>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</si>
  <si>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</si>
  <si>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</si>
  <si>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</si>
  <si>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</si>
  <si>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</si>
  <si>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</si>
  <si>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</si>
  <si>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</si>
  <si>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</si>
  <si>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</si>
  <si>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</si>
  <si>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</si>
  <si>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</si>
  <si>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</si>
  <si>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</si>
  <si>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</si>
  <si>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</si>
  <si>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</si>
  <si>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</si>
  <si>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</si>
  <si>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</si>
  <si>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</si>
  <si>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</si>
  <si>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</si>
  <si>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</si>
  <si>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</si>
  <si>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</si>
  <si>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</si>
  <si>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</si>
  <si>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</si>
  <si>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</si>
  <si>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</si>
  <si>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</si>
  <si>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</si>
  <si>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</si>
  <si>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</si>
  <si>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</si>
  <si>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</si>
  <si>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</si>
  <si>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</si>
  <si>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</si>
  <si>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</si>
  <si>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</si>
  <si>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</si>
  <si>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</si>
  <si>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</si>
  <si>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</si>
  <si>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</si>
  <si>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</si>
  <si>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</si>
  <si>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</si>
  <si>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</si>
  <si>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</si>
  <si>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</si>
  <si>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</si>
  <si>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</si>
  <si>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</si>
  <si>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</si>
  <si>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</si>
  <si>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</si>
  <si>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</si>
  <si>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</si>
  <si>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</si>
  <si>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</si>
  <si>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</si>
  <si>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</si>
  <si>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</si>
  <si>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</si>
  <si>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</si>
  <si>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</si>
  <si>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</si>
  <si>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</si>
  <si>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</si>
  <si>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</si>
  <si>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</si>
  <si>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</si>
  <si>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</si>
  <si>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</si>
  <si>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</si>
  <si>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</si>
  <si>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</si>
  <si>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</si>
  <si>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</si>
  <si>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</si>
  <si>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</si>
  <si>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</si>
  <si>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</si>
  <si>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</si>
  <si>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</si>
  <si>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</si>
  <si>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</si>
  <si>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</si>
  <si>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</si>
  <si>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</si>
  <si>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</si>
  <si>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</si>
  <si>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</si>
  <si>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</si>
  <si>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</si>
  <si>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</si>
  <si>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</si>
  <si>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</si>
  <si>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</si>
  <si>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</si>
  <si>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</si>
  <si>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</si>
  <si>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</si>
  <si>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</si>
  <si>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</si>
  <si>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</si>
  <si>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</si>
  <si>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</si>
  <si>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</si>
  <si>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</si>
  <si>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</si>
  <si>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</si>
  <si>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</si>
  <si>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</si>
  <si>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</si>
  <si>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</si>
  <si>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</si>
  <si>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</si>
  <si>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</si>
  <si>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</si>
  <si>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</si>
  <si>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</si>
  <si>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</si>
  <si>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</si>
  <si>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</si>
  <si>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</si>
  <si>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</si>
  <si>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</si>
  <si>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</si>
  <si>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</si>
  <si>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</si>
  <si>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</si>
  <si>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</si>
  <si>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</si>
  <si>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</si>
  <si>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</si>
  <si>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</si>
  <si>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</si>
  <si>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</si>
  <si>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</si>
  <si>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</si>
  <si>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</si>
  <si>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</si>
  <si>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</si>
  <si>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</si>
  <si>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</si>
  <si>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</si>
  <si>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</si>
  <si>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</si>
  <si>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</si>
  <si>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</si>
  <si>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</si>
  <si>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</si>
  <si>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</si>
  <si>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</si>
  <si>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</si>
  <si>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</si>
  <si>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</si>
  <si>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</si>
  <si>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</si>
  <si>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</si>
  <si>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</si>
  <si>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</si>
  <si>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</si>
  <si>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</si>
  <si>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</si>
  <si>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</si>
  <si>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</si>
  <si>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</si>
  <si>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</si>
  <si>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</si>
  <si>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</si>
  <si>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</si>
  <si>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</si>
  <si>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</si>
  <si>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</si>
  <si>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</si>
  <si>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</si>
  <si>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</si>
  <si>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</si>
  <si>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</si>
  <si>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</si>
  <si>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</si>
  <si>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</si>
  <si>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</si>
  <si>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</si>
  <si>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</si>
  <si>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</si>
  <si>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</si>
  <si>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</si>
  <si>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</si>
  <si>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</si>
  <si>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</si>
  <si>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</si>
  <si>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</si>
  <si>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</si>
  <si>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</si>
  <si>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</si>
  <si>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</si>
  <si>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</si>
  <si>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</si>
  <si>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</si>
  <si>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</si>
  <si>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</si>
  <si>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</si>
  <si>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</si>
  <si>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</si>
  <si>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</si>
  <si>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</si>
  <si>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</si>
  <si>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</si>
  <si>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</si>
  <si>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</si>
  <si>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</si>
  <si>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</si>
  <si>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</si>
  <si>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</si>
  <si>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</si>
  <si>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</si>
  <si>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</si>
  <si>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</si>
  <si>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</si>
  <si>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</si>
  <si>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</si>
  <si>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</si>
  <si>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</si>
  <si>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</si>
  <si>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</si>
  <si>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</si>
  <si>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</si>
  <si>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</si>
  <si>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</si>
  <si>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</si>
  <si>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</si>
  <si>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</si>
  <si>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</si>
  <si>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</si>
  <si>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</si>
  <si>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</si>
  <si>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</si>
  <si>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</si>
  <si>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</si>
  <si>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</si>
  <si>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</si>
  <si>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</si>
  <si>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</si>
  <si>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</si>
  <si>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</si>
  <si>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</si>
  <si>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</si>
  <si>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</si>
  <si>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</si>
  <si>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</si>
  <si>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</si>
  <si>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</si>
  <si>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</si>
  <si>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</si>
  <si>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</si>
  <si>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</si>
  <si>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</si>
  <si>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</si>
  <si>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</si>
  <si>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</si>
  <si>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</si>
  <si>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</si>
  <si>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</si>
  <si>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</si>
  <si>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</si>
  <si>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</si>
  <si>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</si>
  <si>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</si>
  <si>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</si>
  <si>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</si>
  <si>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</si>
  <si>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</si>
  <si>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</si>
  <si>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</si>
  <si>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</si>
  <si>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</si>
  <si>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</si>
  <si>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</si>
  <si>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</si>
  <si>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</si>
  <si>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</si>
  <si>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</si>
  <si>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</si>
  <si>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</si>
  <si>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</si>
  <si>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</si>
  <si>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</si>
  <si>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</si>
  <si>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</si>
  <si>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</si>
  <si>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</si>
  <si>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</si>
  <si>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</si>
  <si>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</si>
  <si>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</si>
  <si>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</si>
  <si>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</si>
  <si>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</si>
  <si>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</si>
  <si>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</si>
  <si>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</si>
  <si>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</si>
  <si>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</si>
  <si>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</si>
  <si>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</si>
  <si>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</si>
  <si>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</si>
  <si>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</si>
  <si>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</si>
  <si>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</si>
  <si>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</si>
  <si>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</si>
  <si>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</si>
  <si>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</si>
  <si>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</si>
  <si>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</si>
  <si>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</si>
  <si>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</si>
  <si>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</si>
  <si>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</si>
  <si>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</si>
  <si>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</si>
  <si>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</si>
  <si>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</si>
  <si>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</si>
  <si>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</si>
  <si>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</si>
  <si>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</si>
  <si>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</si>
  <si>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</si>
  <si>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</si>
  <si>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</si>
  <si>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</si>
  <si>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</si>
  <si>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</si>
  <si>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</si>
  <si>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</si>
  <si>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</si>
  <si>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</si>
  <si>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</si>
  <si>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</si>
  <si>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</si>
  <si>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</si>
  <si>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</si>
  <si>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</si>
  <si>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</si>
  <si>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</si>
  <si>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</si>
  <si>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</si>
  <si>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</si>
  <si>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</si>
  <si>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</si>
  <si>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</si>
  <si>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</si>
  <si>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</si>
  <si>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</si>
  <si>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</si>
  <si>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</si>
  <si>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</si>
  <si>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</si>
  <si>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</si>
  <si>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</si>
  <si>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</si>
  <si>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</si>
  <si>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</si>
  <si>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</si>
  <si>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</si>
  <si>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</si>
  <si>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</si>
  <si>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</si>
  <si>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</si>
  <si>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</si>
  <si>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</si>
  <si>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</si>
  <si>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</si>
  <si>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</si>
  <si>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</si>
  <si>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</si>
  <si>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</si>
  <si>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</si>
  <si>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</si>
  <si>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</si>
  <si>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</si>
  <si>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</si>
  <si>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</si>
  <si>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</si>
  <si>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</si>
  <si>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</si>
  <si>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</si>
  <si>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</si>
  <si>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</si>
  <si>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</si>
  <si>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</si>
  <si>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</si>
  <si>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</si>
  <si>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</si>
  <si>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</si>
  <si>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</si>
  <si>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</si>
  <si>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</si>
  <si>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</si>
  <si>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</si>
  <si>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</si>
  <si>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</si>
  <si>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</si>
  <si>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</si>
  <si>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</si>
  <si>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</si>
  <si>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</si>
  <si>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</si>
  <si>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</si>
  <si>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</si>
  <si>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</si>
  <si>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</si>
  <si>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</si>
  <si>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</si>
  <si>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</si>
  <si>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</si>
  <si>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</si>
  <si>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</si>
  <si>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</si>
  <si>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</si>
  <si>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</si>
  <si>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</si>
  <si>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</si>
  <si>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</si>
  <si>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</si>
  <si>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</si>
  <si>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</si>
  <si>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</si>
  <si>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</si>
  <si>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</si>
  <si>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</si>
  <si>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</si>
  <si>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</si>
  <si>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</si>
  <si>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</si>
  <si>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</si>
  <si>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</si>
  <si>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</si>
  <si>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</si>
  <si>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</si>
  <si>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</si>
  <si>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</si>
  <si>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</si>
  <si>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</si>
  <si>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</si>
  <si>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</si>
  <si>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</si>
  <si>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</si>
  <si>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</si>
  <si>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</si>
  <si>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</si>
  <si>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</si>
  <si>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</si>
  <si>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</si>
  <si>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</si>
  <si>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</si>
  <si>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</si>
  <si>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</si>
  <si>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</si>
  <si>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</si>
  <si>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</si>
  <si>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</si>
  <si>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</si>
  <si>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</si>
  <si>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</si>
  <si>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</si>
  <si>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</si>
  <si>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</si>
  <si>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</si>
  <si>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</si>
  <si>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</si>
  <si>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</si>
  <si>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</si>
  <si>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</si>
  <si>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</si>
  <si>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</si>
  <si>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</si>
  <si>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</si>
  <si>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</si>
  <si>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</si>
  <si>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</si>
  <si>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</si>
  <si>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</si>
  <si>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</si>
  <si>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</si>
  <si>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</si>
  <si>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</si>
  <si>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</si>
  <si>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</si>
  <si>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</si>
  <si>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</si>
  <si>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</si>
  <si>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</si>
  <si>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</si>
  <si>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</si>
  <si>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</si>
  <si>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</si>
  <si>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</si>
  <si>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</si>
  <si>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</si>
  <si>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</si>
  <si>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</si>
  <si>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</si>
  <si>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</si>
  <si>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</si>
  <si>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</si>
  <si>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</si>
  <si>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</si>
  <si>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</si>
  <si>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</si>
  <si>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</si>
  <si>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</si>
  <si>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</si>
  <si>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</si>
  <si>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</si>
  <si>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</si>
  <si>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</si>
  <si>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</si>
  <si>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</si>
  <si>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</si>
  <si>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</si>
  <si>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</si>
  <si>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</si>
  <si>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</si>
  <si>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</si>
  <si>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</si>
  <si>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</si>
  <si>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</si>
  <si>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</si>
  <si>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</si>
  <si>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</si>
  <si>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</si>
  <si>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</si>
  <si>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</si>
  <si>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</si>
  <si>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</si>
  <si>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</si>
  <si>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</si>
  <si>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</si>
  <si>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</si>
  <si>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</si>
  <si>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</si>
  <si>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</si>
  <si>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</si>
  <si>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</si>
  <si>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</si>
  <si>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</si>
  <si>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</si>
  <si>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</si>
  <si>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</si>
  <si>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</si>
  <si>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</si>
  <si>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</si>
  <si>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</si>
  <si>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</si>
  <si>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</si>
  <si>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</si>
  <si>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</si>
  <si>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</si>
  <si>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</si>
  <si>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</si>
  <si>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</si>
  <si>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</si>
  <si>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</si>
  <si>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</si>
  <si>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</si>
  <si>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</si>
  <si>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</si>
  <si>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</si>
  <si>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</si>
  <si>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</si>
  <si>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</si>
  <si>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</si>
  <si>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</si>
  <si>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</si>
  <si>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</si>
  <si>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</si>
  <si>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</si>
  <si>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</si>
  <si>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</si>
  <si>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</si>
  <si>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</si>
  <si>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</si>
  <si>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</si>
  <si>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</si>
  <si>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</si>
  <si>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</si>
  <si>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</si>
  <si>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</si>
  <si>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</si>
  <si>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</si>
  <si>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</si>
  <si>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</si>
  <si>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</si>
  <si>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</si>
  <si>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</si>
  <si>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</si>
  <si>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</si>
  <si>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</si>
  <si>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</si>
  <si>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</si>
  <si>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</si>
  <si>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</si>
  <si>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</si>
  <si>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</si>
  <si>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</si>
  <si>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</si>
  <si>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</si>
  <si>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</si>
  <si>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</si>
  <si>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</si>
  <si>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</si>
  <si>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</si>
  <si>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</si>
  <si>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</si>
  <si>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</si>
  <si>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</si>
  <si>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</si>
  <si>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</si>
  <si>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</si>
  <si>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</si>
  <si>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</si>
  <si>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</si>
  <si>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</si>
  <si>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</si>
  <si>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</si>
  <si>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</si>
  <si>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</si>
  <si>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</si>
  <si>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</si>
  <si>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</si>
  <si>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</si>
  <si>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</si>
  <si>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</si>
  <si>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</si>
  <si>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</si>
  <si>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</si>
  <si>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</si>
  <si>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</si>
  <si>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</si>
  <si>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</si>
  <si>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</si>
  <si>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</si>
  <si>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</si>
  <si>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</si>
  <si>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</si>
  <si>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</si>
  <si>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</si>
  <si>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</si>
  <si>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</si>
  <si>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</si>
  <si>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</si>
  <si>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</si>
  <si>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</si>
  <si>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</si>
  <si>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</si>
  <si>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</si>
  <si>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</si>
  <si>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</si>
  <si>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</si>
  <si>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</si>
  <si>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</si>
  <si>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</si>
  <si>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</si>
  <si>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</si>
  <si>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</si>
  <si>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</si>
  <si>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</si>
  <si>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</si>
  <si>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</si>
  <si>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</si>
  <si>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</si>
  <si>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</si>
  <si>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</si>
  <si>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</si>
  <si>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</si>
  <si>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</si>
  <si>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</si>
  <si>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</si>
  <si>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</si>
  <si>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</si>
  <si>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</si>
  <si>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</si>
  <si>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</si>
  <si>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</si>
  <si>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</si>
  <si>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</si>
  <si>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</si>
  <si>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</si>
  <si>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</si>
  <si>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</si>
  <si>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</si>
  <si>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</si>
  <si>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</si>
  <si>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</si>
  <si>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</si>
  <si>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</si>
  <si>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</si>
  <si>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</si>
  <si>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</si>
  <si>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</si>
  <si>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</si>
  <si>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</si>
  <si>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</si>
  <si>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</si>
  <si>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</si>
  <si>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</si>
  <si>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</si>
  <si>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</si>
  <si>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</si>
  <si>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</si>
  <si>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</si>
  <si>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</si>
  <si>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</si>
  <si>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</si>
  <si>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</si>
  <si>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</si>
  <si>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</si>
  <si>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</si>
  <si>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</si>
  <si>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</si>
  <si>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</si>
  <si>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</si>
  <si>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</si>
  <si>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</si>
  <si>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</si>
  <si>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</si>
  <si>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</si>
  <si>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</si>
  <si>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</si>
  <si>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</si>
  <si>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</si>
  <si>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</si>
  <si>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</si>
  <si>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</si>
  <si>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</si>
  <si>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</si>
  <si>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</si>
  <si>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</si>
  <si>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</si>
  <si>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</si>
  <si>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</si>
  <si>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</si>
  <si>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</si>
  <si>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</si>
  <si>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</si>
  <si>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</si>
  <si>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</si>
  <si>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</si>
  <si>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</si>
  <si>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</si>
  <si>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</si>
  <si>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</si>
  <si>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</si>
  <si>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</si>
  <si>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</si>
  <si>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</si>
  <si>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</si>
  <si>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</si>
  <si>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</si>
  <si>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</si>
  <si>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</si>
  <si>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</si>
  <si>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</si>
  <si>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</si>
  <si>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</si>
  <si>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</si>
  <si>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</si>
  <si>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</si>
  <si>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</si>
  <si>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</si>
  <si>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</si>
  <si>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</si>
  <si>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</si>
  <si>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</si>
  <si>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</si>
  <si>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</si>
  <si>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</si>
  <si>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</si>
  <si>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</si>
  <si>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</si>
  <si>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</si>
  <si>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</si>
  <si>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</si>
  <si>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</si>
  <si>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</si>
  <si>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</si>
  <si>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</si>
  <si>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</si>
  <si>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</si>
  <si>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</si>
  <si>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</si>
  <si>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</si>
  <si>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</si>
  <si>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</si>
  <si>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</si>
  <si>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</si>
  <si>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</si>
  <si>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</si>
  <si>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</si>
  <si>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</si>
  <si>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</si>
  <si>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</si>
  <si>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</si>
  <si>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</si>
  <si>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</si>
  <si>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</si>
  <si>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</si>
  <si>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</si>
  <si>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</si>
  <si>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</si>
  <si>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</si>
  <si>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</si>
  <si>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</si>
  <si>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</si>
  <si>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</si>
  <si>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</si>
  <si>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</si>
  <si>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</si>
  <si>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</si>
  <si>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</si>
  <si>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</si>
  <si>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</si>
  <si>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</si>
  <si>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</si>
  <si>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</si>
  <si>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</si>
  <si>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</si>
  <si>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</si>
  <si>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</si>
  <si>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</si>
  <si>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</si>
  <si>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</si>
  <si>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</si>
  <si>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</si>
  <si>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</si>
  <si>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</si>
  <si>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</si>
  <si>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</si>
  <si>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</si>
  <si>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</si>
  <si>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</si>
  <si>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</si>
  <si>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</si>
  <si>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</si>
  <si>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</si>
  <si>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</si>
  <si>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</si>
  <si>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</si>
  <si>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</si>
  <si>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</si>
  <si>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</si>
  <si>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</si>
  <si>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</si>
  <si>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</si>
  <si>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</si>
  <si>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</si>
  <si>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</si>
  <si>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</si>
  <si>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</si>
  <si>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</si>
  <si>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</si>
  <si>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</si>
  <si>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</si>
  <si>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</si>
  <si>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</si>
  <si>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</si>
  <si>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</si>
  <si>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</si>
  <si>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</si>
  <si>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</si>
  <si>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</si>
  <si>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</si>
  <si>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</si>
  <si>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</si>
  <si>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</si>
  <si>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</si>
  <si>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</si>
  <si>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</si>
  <si>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</si>
  <si>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</si>
  <si>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</si>
  <si>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</si>
  <si>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</si>
  <si>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</si>
  <si>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</si>
  <si>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</si>
  <si>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</si>
  <si>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</si>
  <si>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</si>
  <si>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</si>
  <si>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</si>
  <si>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</si>
  <si>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</si>
  <si>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</si>
  <si>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</si>
  <si>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</si>
  <si>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</si>
  <si>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</si>
  <si>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</si>
  <si>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</si>
  <si>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</si>
  <si>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</si>
  <si>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</si>
  <si>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</si>
  <si>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</si>
  <si>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</si>
  <si>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</si>
  <si>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</si>
  <si>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</si>
  <si>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</si>
  <si>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</si>
  <si>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</si>
  <si>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</si>
  <si>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</si>
  <si>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</si>
  <si>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</si>
  <si>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</si>
  <si>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</si>
  <si>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</si>
  <si>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</si>
  <si>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</si>
  <si>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</si>
  <si>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</si>
  <si>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</si>
  <si>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</si>
  <si>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</si>
  <si>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</si>
  <si>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</si>
  <si>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</si>
  <si>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</si>
  <si>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</si>
  <si>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</si>
  <si>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</si>
  <si>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</si>
  <si>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</si>
  <si>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</si>
  <si>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</si>
  <si>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</si>
  <si>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</si>
  <si>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</si>
  <si>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</si>
  <si>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</si>
  <si>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</si>
  <si>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</si>
  <si>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</si>
  <si>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</si>
  <si>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</si>
  <si>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</si>
  <si>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</si>
  <si>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</si>
  <si>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</si>
  <si>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</si>
  <si>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</si>
  <si>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</si>
  <si>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</si>
  <si>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</si>
  <si>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</si>
  <si>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</si>
  <si>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</si>
  <si>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</si>
  <si>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</si>
  <si>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</si>
  <si>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</si>
  <si>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</si>
  <si>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</si>
  <si>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</si>
  <si>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</si>
  <si>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</si>
  <si>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</si>
  <si>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</si>
  <si>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</si>
  <si>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</si>
  <si>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</si>
  <si>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</si>
  <si>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</si>
  <si>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</si>
  <si>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</si>
  <si>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</si>
  <si>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</si>
  <si>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</si>
  <si>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</si>
  <si>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</si>
  <si>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</si>
  <si>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</si>
  <si>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</si>
  <si>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</si>
  <si>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</si>
  <si>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</si>
  <si>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</si>
  <si>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</si>
  <si>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</si>
  <si>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</si>
  <si>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</si>
  <si>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</si>
  <si>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</si>
  <si>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</si>
  <si>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</si>
  <si>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</si>
  <si>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</si>
  <si>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</si>
  <si>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</si>
  <si>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</si>
  <si>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</si>
  <si>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</si>
  <si>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</si>
  <si>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</si>
  <si>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</si>
  <si>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</si>
  <si>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</si>
  <si>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</si>
  <si>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</si>
  <si>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</si>
  <si>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</si>
  <si>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</si>
  <si>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</si>
  <si>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</si>
  <si>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</si>
  <si>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</si>
  <si>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</si>
  <si>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</si>
  <si>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</si>
  <si>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</si>
  <si>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</si>
  <si>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</si>
  <si>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</si>
  <si>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</si>
  <si>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</si>
  <si>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</si>
  <si>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</si>
  <si>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</si>
  <si>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</si>
  <si>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</si>
  <si>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</si>
  <si>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</si>
  <si>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</si>
  <si>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</si>
  <si>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</si>
  <si>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</si>
  <si>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</si>
  <si>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</si>
  <si>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</si>
  <si>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</si>
  <si>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</si>
  <si>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</si>
  <si>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</si>
  <si>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</si>
  <si>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</si>
  <si>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</si>
  <si>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</si>
  <si>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</si>
  <si>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</si>
  <si>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</si>
  <si>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</si>
  <si>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</si>
  <si>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</si>
  <si>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</si>
  <si>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</si>
  <si>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</si>
  <si>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</si>
  <si>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</si>
  <si>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</si>
  <si>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</si>
  <si>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</si>
  <si>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</si>
  <si>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</si>
  <si>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</si>
  <si>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</si>
  <si>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</si>
  <si>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</si>
  <si>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</si>
  <si>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</si>
  <si>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</si>
  <si>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</si>
  <si>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</si>
  <si>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</si>
  <si>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</si>
  <si>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</si>
  <si>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</si>
  <si>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</si>
  <si>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</si>
  <si>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</si>
  <si>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</si>
  <si>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</si>
  <si>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</si>
  <si>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</si>
  <si>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</si>
  <si>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</si>
  <si>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</si>
  <si>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</si>
  <si>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</si>
  <si>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</si>
  <si>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</si>
  <si>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</si>
  <si>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</si>
  <si>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</si>
  <si>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</si>
  <si>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</si>
  <si>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</si>
  <si>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</si>
  <si>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</si>
  <si>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</si>
  <si>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</si>
  <si>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</si>
  <si>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</si>
  <si>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</si>
  <si>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</si>
  <si>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</si>
  <si>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</si>
  <si>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</si>
  <si>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</si>
  <si>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</si>
  <si>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</si>
  <si>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</si>
  <si>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</si>
  <si>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</si>
  <si>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</si>
  <si>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</si>
  <si>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</si>
  <si>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</si>
  <si>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</si>
  <si>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</si>
  <si>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</si>
  <si>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</si>
  <si>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</si>
  <si>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</si>
  <si>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</si>
  <si>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</si>
  <si>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</si>
  <si>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</si>
  <si>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</si>
  <si>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</si>
  <si>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</si>
  <si>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</si>
  <si>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</si>
  <si>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</si>
  <si>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</si>
  <si>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</si>
  <si>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</si>
  <si>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</si>
  <si>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</si>
  <si>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</si>
  <si>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</si>
  <si>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</si>
  <si>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</si>
  <si>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</si>
  <si>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</si>
  <si>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</si>
  <si>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</si>
  <si>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</si>
  <si>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</si>
  <si>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</si>
  <si>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</si>
  <si>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</si>
  <si>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</si>
  <si>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</si>
  <si>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</si>
  <si>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</si>
  <si>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</si>
  <si>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</si>
  <si>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</si>
  <si>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</si>
  <si>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</si>
  <si>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</si>
  <si>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</si>
  <si>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</si>
  <si>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</si>
  <si>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</si>
  <si>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</si>
  <si>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</si>
  <si>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</si>
  <si>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</si>
  <si>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</si>
  <si>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</si>
  <si>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</si>
  <si>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</si>
  <si>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</si>
  <si>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</si>
  <si>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</si>
  <si>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</si>
  <si>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</si>
  <si>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</si>
  <si>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</si>
  <si>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</si>
  <si>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</si>
  <si>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</si>
  <si>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</si>
  <si>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</si>
  <si>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</si>
  <si>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</si>
  <si>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</si>
  <si>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</si>
  <si>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</si>
  <si>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</si>
  <si>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</si>
  <si>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</si>
  <si>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</si>
  <si>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</si>
  <si>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</si>
  <si>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</si>
  <si>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</si>
  <si>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</si>
  <si>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</si>
  <si>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</si>
  <si>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</si>
  <si>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</si>
  <si>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</si>
  <si>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</si>
  <si>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</si>
  <si>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</si>
  <si>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</si>
  <si>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</si>
  <si>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</si>
  <si>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</si>
  <si>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</si>
  <si>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</si>
  <si>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</si>
  <si>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</si>
  <si>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</si>
  <si>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</si>
  <si>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</si>
  <si>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</si>
  <si>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</si>
  <si>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</si>
  <si>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</si>
  <si>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</si>
  <si>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</si>
  <si>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</si>
  <si>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</si>
  <si>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</si>
  <si>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</si>
  <si>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</si>
  <si>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</si>
  <si>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</si>
  <si>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</si>
  <si>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</si>
  <si>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</si>
  <si>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</si>
  <si>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</si>
  <si>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</si>
  <si>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</si>
  <si>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</si>
  <si>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</si>
  <si>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</si>
  <si>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</si>
  <si>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</si>
  <si>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</si>
  <si>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</si>
  <si>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</si>
  <si>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</si>
  <si>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</si>
  <si>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</si>
  <si>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</si>
  <si>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</si>
  <si>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</si>
  <si>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</si>
  <si>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</si>
  <si>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</si>
  <si>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</si>
  <si>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</si>
  <si>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</si>
  <si>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</si>
  <si>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</si>
  <si>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</si>
  <si>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</si>
  <si>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</si>
  <si>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</si>
  <si>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</si>
  <si>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</si>
  <si>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</si>
  <si>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</si>
  <si>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</si>
  <si>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</si>
  <si>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</si>
  <si>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</si>
  <si>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</si>
  <si>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</si>
  <si>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</si>
  <si>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</si>
  <si>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</si>
  <si>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</si>
  <si>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</si>
  <si>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</si>
  <si>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</si>
  <si>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</si>
  <si>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</si>
  <si>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</si>
  <si>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</si>
  <si>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</si>
  <si>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</si>
  <si>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</si>
  <si>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</si>
  <si>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</si>
  <si>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</si>
  <si>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</si>
  <si>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</si>
  <si>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</si>
  <si>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</si>
  <si>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</si>
  <si>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</si>
  <si>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</si>
  <si>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</si>
  <si>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</si>
  <si>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</si>
  <si>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</si>
  <si>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</si>
  <si>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</si>
  <si>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</si>
  <si>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</si>
  <si>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</si>
  <si>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</si>
  <si>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</si>
  <si>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</si>
  <si>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</si>
  <si>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</si>
  <si>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</si>
  <si>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</si>
  <si>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</si>
  <si>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</si>
  <si>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</si>
  <si>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</si>
  <si>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</si>
  <si>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</si>
  <si>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</si>
  <si>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</si>
  <si>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</si>
  <si>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</si>
  <si>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</si>
  <si>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</si>
  <si>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</si>
  <si>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</si>
  <si>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</si>
  <si>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</si>
  <si>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</si>
  <si>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</si>
  <si>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</si>
  <si>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</si>
  <si>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</si>
  <si>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</si>
  <si>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</si>
  <si>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</si>
  <si>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</si>
  <si>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</si>
  <si>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</si>
  <si>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</si>
  <si>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</si>
  <si>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</si>
  <si>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</si>
  <si>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</si>
  <si>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</si>
  <si>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</si>
  <si>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</si>
  <si>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</si>
  <si>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</si>
  <si>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</si>
  <si>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</si>
  <si>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</si>
  <si>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</si>
  <si>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</si>
  <si>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</si>
  <si>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</si>
  <si>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</si>
  <si>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</si>
  <si>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</si>
  <si>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</si>
  <si>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</si>
  <si>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</si>
  <si>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</si>
  <si>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</si>
  <si>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</si>
  <si>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</si>
  <si>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</si>
  <si>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</si>
  <si>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</si>
  <si>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</si>
  <si>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</si>
  <si>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</si>
  <si>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</si>
  <si>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</si>
  <si>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</si>
  <si>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</si>
  <si>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</si>
  <si>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</si>
  <si>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</si>
  <si>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</si>
  <si>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</si>
  <si>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</si>
  <si>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</si>
  <si>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</si>
  <si>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</si>
  <si>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</si>
  <si>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</si>
  <si>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</si>
  <si>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</si>
  <si>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</si>
  <si>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</si>
  <si>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</si>
  <si>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</si>
  <si>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</si>
  <si>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</si>
  <si>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</si>
  <si>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</si>
  <si>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</si>
  <si>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</si>
  <si>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</si>
  <si>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</si>
  <si>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</si>
  <si>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</si>
  <si>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</si>
  <si>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</si>
  <si>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</si>
  <si>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</si>
  <si>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</si>
  <si>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</si>
  <si>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</si>
  <si>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</si>
  <si>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</si>
  <si>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</si>
  <si>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</si>
  <si>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</si>
  <si>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</si>
  <si>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</si>
  <si>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</si>
  <si>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</si>
  <si>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</si>
  <si>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</si>
  <si>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</si>
  <si>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</si>
  <si>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</si>
  <si>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</si>
  <si>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</si>
  <si>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</si>
  <si>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</si>
  <si>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</si>
  <si>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</si>
  <si>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</si>
  <si>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</si>
  <si>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</si>
  <si>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</si>
  <si>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</si>
  <si>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</si>
  <si>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</si>
  <si>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</si>
  <si>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</si>
  <si>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</si>
  <si>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</si>
  <si>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</si>
  <si>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</si>
  <si>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</si>
  <si>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</si>
  <si>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</si>
  <si>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</si>
  <si>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</si>
  <si>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</si>
  <si>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</si>
  <si>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</si>
  <si>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</si>
  <si>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</si>
  <si>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</si>
  <si>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</si>
  <si>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</si>
  <si>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</si>
  <si>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</si>
  <si>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</si>
  <si>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</si>
  <si>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</si>
  <si>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</si>
  <si>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</si>
  <si>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</si>
  <si>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</si>
  <si>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</si>
  <si>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</si>
  <si>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</si>
  <si>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</si>
  <si>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</si>
  <si>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</si>
  <si>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</si>
  <si>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</si>
  <si>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</si>
  <si>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</si>
  <si>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</si>
  <si>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</si>
  <si>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</si>
  <si>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</si>
  <si>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</si>
  <si>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</si>
  <si>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</si>
  <si>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</si>
  <si>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</si>
  <si>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</si>
  <si>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</si>
  <si>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</si>
  <si>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</si>
  <si>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</si>
  <si>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</si>
  <si>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</si>
  <si>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</si>
  <si>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</si>
  <si>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</si>
  <si>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</si>
  <si>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</si>
  <si>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</si>
  <si>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</si>
  <si>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</si>
  <si>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</si>
  <si>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</si>
  <si>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</si>
  <si>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</si>
  <si>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</si>
  <si>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</si>
  <si>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</si>
  <si>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</si>
  <si>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</si>
  <si>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</si>
  <si>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</si>
  <si>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</si>
  <si>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</si>
  <si>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</si>
  <si>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</si>
  <si>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</si>
  <si>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</si>
  <si>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</si>
  <si>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</si>
  <si>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</si>
  <si>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</si>
  <si>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</si>
  <si>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</si>
  <si>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</si>
  <si>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</si>
  <si>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</si>
  <si>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</si>
  <si>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</si>
  <si>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</si>
  <si>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</si>
  <si>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</si>
  <si>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</si>
  <si>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</si>
  <si>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</si>
  <si>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</si>
  <si>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</si>
  <si>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</si>
  <si>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</si>
  <si>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</si>
  <si>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</si>
  <si>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</si>
  <si>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</si>
  <si>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</si>
  <si>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</si>
  <si>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</si>
  <si>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</si>
  <si>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</si>
  <si>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</si>
  <si>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</si>
  <si>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</si>
  <si>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</si>
  <si>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</si>
  <si>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</si>
  <si>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</si>
  <si>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</si>
  <si>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</si>
  <si>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</si>
  <si>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</si>
  <si>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</si>
  <si>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</si>
  <si>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</si>
  <si>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</si>
  <si>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</si>
  <si>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</si>
  <si>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</si>
  <si>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</si>
  <si>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</si>
  <si>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</si>
  <si>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</si>
  <si>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</si>
  <si>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</si>
  <si>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</si>
  <si>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</si>
  <si>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</si>
  <si>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</si>
  <si>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</si>
  <si>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</si>
  <si>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</si>
  <si>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</si>
  <si>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</si>
  <si>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</si>
  <si>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</si>
  <si>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</si>
  <si>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</si>
  <si>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</si>
  <si>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</si>
  <si>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</si>
  <si>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</si>
  <si>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</si>
  <si>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</si>
  <si>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</si>
  <si>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</si>
  <si>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</si>
  <si>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</si>
  <si>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</si>
  <si>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</si>
  <si>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</si>
  <si>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</si>
  <si>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</si>
  <si>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</si>
  <si>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</si>
  <si>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</si>
  <si>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</si>
  <si>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</si>
  <si>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</si>
  <si>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</si>
  <si>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</si>
  <si>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</si>
  <si>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</si>
  <si>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</si>
  <si>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</si>
  <si>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</si>
  <si>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</si>
  <si>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</si>
  <si>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</si>
  <si>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</si>
  <si>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</si>
  <si>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</si>
  <si>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</si>
  <si>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</si>
  <si>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</si>
  <si>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</si>
  <si>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</si>
  <si>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</si>
  <si>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</si>
  <si>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</si>
  <si>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</si>
  <si>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</si>
  <si>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</si>
  <si>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</si>
  <si>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</si>
  <si>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</si>
  <si>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</si>
  <si>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</si>
  <si>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</si>
  <si>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</si>
  <si>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</si>
  <si>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</si>
  <si>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</si>
  <si>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</si>
  <si>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</si>
  <si>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</si>
  <si>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</si>
  <si>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</si>
  <si>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</si>
  <si>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</si>
  <si>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</si>
  <si>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</si>
  <si>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</si>
  <si>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</si>
  <si>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</si>
  <si>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</si>
  <si>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</si>
  <si>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</si>
  <si>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</si>
  <si>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</si>
  <si>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</si>
  <si>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</si>
  <si>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</si>
  <si>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</si>
  <si>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</si>
  <si>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</si>
  <si>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</si>
  <si>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</si>
  <si>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</si>
  <si>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</si>
  <si>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</si>
  <si>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</si>
  <si>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</si>
  <si>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</si>
  <si>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</si>
  <si>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</si>
  <si>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</si>
  <si>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</si>
  <si>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</si>
  <si>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</si>
  <si>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</si>
  <si>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</si>
  <si>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</si>
  <si>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</si>
  <si>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</si>
  <si>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</si>
  <si>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</si>
  <si>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</si>
  <si>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</si>
  <si>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</si>
  <si>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</si>
  <si>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</si>
  <si>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</si>
  <si>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</si>
  <si>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</si>
  <si>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</si>
  <si>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</si>
  <si>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</si>
  <si>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</si>
  <si>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</si>
  <si>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</si>
  <si>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</si>
  <si>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</si>
  <si>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</si>
  <si>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</si>
  <si>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</si>
  <si>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</si>
  <si>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</si>
  <si>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</si>
  <si>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</si>
  <si>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</si>
  <si>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</si>
  <si>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</si>
  <si>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</si>
  <si>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</si>
  <si>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</si>
  <si>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</si>
  <si>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</si>
  <si>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</si>
  <si>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</si>
  <si>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</si>
  <si>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</si>
  <si>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</si>
  <si>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</si>
  <si>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</si>
  <si>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</si>
  <si>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</si>
  <si>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</si>
  <si>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</si>
  <si>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</si>
  <si>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</si>
  <si>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</si>
  <si>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</si>
  <si>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</si>
  <si>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</si>
  <si>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</si>
  <si>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</si>
  <si>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</si>
  <si>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</si>
  <si>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</si>
  <si>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</si>
  <si>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</si>
  <si>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</si>
  <si>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</si>
  <si>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</si>
  <si>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</si>
  <si>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</si>
  <si>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</si>
  <si>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</si>
  <si>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</si>
  <si>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</si>
  <si>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</si>
  <si>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</si>
  <si>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</si>
  <si>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</si>
  <si>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</si>
  <si>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</si>
  <si>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</si>
  <si>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</si>
  <si>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</si>
  <si>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</si>
  <si>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</si>
  <si>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</si>
  <si>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</si>
  <si>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</si>
  <si>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</si>
  <si>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</si>
  <si>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</si>
  <si>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</si>
  <si>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</si>
  <si>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</si>
  <si>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</si>
  <si>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</si>
  <si>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</si>
  <si>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</si>
  <si>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</si>
  <si>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</si>
  <si>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</si>
  <si>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</si>
  <si>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</si>
  <si>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</si>
  <si>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</si>
  <si>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</si>
  <si>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</si>
  <si>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</si>
  <si>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</si>
  <si>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</si>
  <si>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</si>
  <si>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</si>
  <si>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</si>
  <si>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</si>
  <si>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</si>
  <si>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</si>
  <si>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</si>
  <si>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</si>
  <si>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</si>
  <si>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</si>
  <si>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</si>
  <si>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</si>
  <si>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</si>
  <si>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</si>
  <si>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</si>
  <si>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</si>
  <si>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</si>
  <si>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</si>
  <si>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</si>
  <si>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</si>
  <si>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</si>
  <si>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</si>
  <si>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</si>
  <si>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</si>
  <si>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</si>
  <si>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</si>
  <si>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</si>
  <si>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</si>
  <si>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</si>
  <si>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</si>
  <si>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</si>
  <si>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</si>
  <si>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</si>
  <si>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</si>
  <si>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</si>
  <si>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</si>
  <si>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</si>
  <si>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</si>
  <si>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</si>
  <si>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</si>
  <si>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</si>
  <si>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</si>
  <si>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</si>
  <si>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</si>
  <si>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</si>
  <si>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</si>
  <si>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</si>
  <si>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</si>
  <si>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</si>
  <si>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</si>
  <si>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</si>
  <si>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</si>
  <si>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</si>
  <si>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</si>
  <si>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</si>
  <si>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</si>
  <si>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</si>
  <si>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</si>
  <si>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</si>
  <si>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</si>
  <si>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</si>
  <si>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</si>
  <si>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</si>
  <si>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</si>
  <si>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</si>
  <si>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</si>
  <si>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</si>
  <si>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</si>
  <si>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</si>
  <si>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</si>
  <si>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</si>
  <si>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</si>
  <si>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</si>
  <si>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</si>
  <si>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</si>
  <si>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</si>
  <si>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</si>
  <si>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</si>
  <si>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</si>
  <si>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</si>
  <si>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</si>
  <si>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</si>
  <si>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</si>
  <si>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</si>
  <si>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</si>
  <si>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</si>
  <si>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</si>
  <si>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</si>
  <si>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</si>
  <si>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</si>
  <si>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</si>
  <si>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</si>
  <si>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</si>
  <si>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</si>
  <si>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</si>
  <si>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</si>
  <si>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</si>
  <si>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</si>
  <si>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</si>
  <si>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</si>
  <si>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</si>
  <si>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</si>
  <si>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</si>
  <si>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</si>
  <si>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</si>
  <si>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</si>
  <si>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</si>
  <si>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</si>
  <si>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</si>
  <si>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</si>
  <si>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</si>
  <si>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</si>
  <si>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</si>
  <si>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</si>
  <si>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</si>
  <si>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</si>
  <si>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</si>
  <si>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</si>
  <si>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</si>
  <si>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</si>
  <si>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</si>
  <si>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</si>
  <si>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</si>
  <si>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</si>
  <si>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</si>
  <si>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</si>
  <si>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</si>
  <si>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</si>
  <si>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</si>
  <si>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</si>
  <si>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</si>
  <si>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</si>
  <si>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</si>
  <si>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</si>
  <si>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</si>
  <si>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</si>
  <si>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</si>
  <si>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</si>
  <si>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</si>
  <si>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</si>
  <si>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</si>
  <si>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</si>
  <si>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</si>
  <si>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</si>
  <si>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</si>
  <si>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</si>
  <si>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</si>
  <si>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</si>
  <si>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</si>
  <si>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</si>
  <si>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</si>
  <si>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</si>
  <si>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</si>
  <si>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</si>
  <si>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</si>
  <si>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</si>
  <si>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</si>
  <si>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</si>
  <si>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</si>
  <si>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</si>
  <si>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</si>
  <si>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</si>
  <si>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</si>
  <si>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</si>
  <si>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</si>
  <si>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</si>
  <si>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</si>
  <si>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</si>
  <si>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</si>
  <si>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</si>
  <si>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</si>
  <si>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</si>
  <si>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</si>
  <si>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</si>
  <si>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</si>
  <si>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</si>
  <si>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</si>
  <si>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</si>
  <si>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</si>
  <si>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</si>
  <si>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</si>
  <si>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</si>
  <si>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</si>
  <si>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</si>
  <si>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</si>
  <si>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</si>
  <si>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</si>
  <si>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</si>
  <si>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</si>
  <si>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</si>
  <si>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</si>
  <si>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</si>
  <si>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</si>
  <si>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</si>
  <si>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</si>
  <si>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</si>
  <si>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</si>
  <si>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</si>
  <si>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</si>
  <si>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</si>
  <si>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</si>
  <si>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</si>
  <si>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</si>
  <si>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</si>
  <si>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</si>
  <si>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</si>
  <si>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</si>
  <si>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</si>
  <si>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</si>
  <si>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</si>
  <si>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</si>
  <si>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</si>
  <si>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</si>
  <si>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</si>
  <si>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</si>
  <si>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</si>
  <si>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</si>
  <si>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</si>
  <si>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</si>
  <si>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</si>
  <si>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</si>
  <si>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</si>
  <si>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</si>
  <si>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</si>
  <si>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</si>
  <si>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</si>
  <si>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</si>
  <si>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</si>
  <si>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</si>
  <si>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</si>
  <si>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</si>
  <si>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</si>
  <si>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</si>
  <si>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</si>
  <si>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</si>
  <si>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</si>
  <si>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</si>
  <si>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</si>
  <si>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</si>
  <si>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</si>
  <si>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</si>
  <si>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</si>
  <si>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</si>
  <si>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</si>
  <si>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</si>
  <si>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</si>
  <si>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</si>
  <si>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</si>
  <si>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</si>
  <si>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</si>
  <si>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</si>
  <si>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</si>
  <si>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</si>
  <si>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</si>
  <si>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</si>
  <si>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</si>
  <si>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</si>
  <si>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</si>
  <si>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</si>
  <si>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</si>
  <si>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</si>
  <si>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</si>
  <si>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</si>
  <si>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</si>
  <si>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</si>
  <si>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</si>
  <si>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</si>
  <si>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</si>
  <si>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</si>
  <si>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</si>
  <si>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</si>
  <si>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</si>
  <si>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</si>
  <si>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</si>
  <si>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</si>
  <si>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</si>
  <si>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</si>
  <si>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</si>
  <si>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</si>
  <si>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</si>
  <si>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</si>
  <si>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</si>
  <si>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</si>
  <si>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</si>
  <si>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</si>
  <si>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</si>
  <si>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</si>
  <si>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</si>
  <si>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</si>
  <si>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</si>
  <si>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</si>
  <si>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</si>
  <si>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</si>
  <si>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</si>
  <si>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</si>
  <si>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</si>
  <si>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</si>
  <si>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</si>
  <si>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</si>
  <si>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</si>
  <si>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</si>
  <si>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</si>
  <si>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</si>
  <si>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</si>
  <si>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</si>
  <si>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</si>
  <si>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</si>
  <si>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</si>
  <si>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</si>
  <si>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</si>
  <si>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</si>
  <si>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</si>
  <si>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</si>
  <si>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</si>
  <si>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</si>
  <si>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</si>
  <si>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</si>
  <si>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</si>
  <si>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</si>
  <si>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</si>
  <si>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</si>
  <si>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</si>
  <si>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</si>
  <si>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</si>
  <si>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</si>
  <si>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</si>
  <si>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</si>
  <si>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</si>
  <si>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</si>
  <si>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</si>
  <si>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</si>
  <si>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</si>
  <si>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</si>
  <si>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</si>
  <si>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</si>
  <si>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</si>
  <si>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</si>
  <si>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</si>
  <si>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</si>
  <si>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</si>
  <si>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</si>
  <si>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</si>
  <si>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</si>
  <si>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</si>
  <si>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</si>
  <si>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</si>
  <si>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</si>
  <si>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</si>
  <si>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</si>
  <si>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</si>
  <si>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</si>
  <si>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</si>
  <si>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</si>
  <si>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</si>
  <si>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</si>
  <si>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</si>
  <si>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</si>
  <si>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</si>
  <si>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</si>
  <si>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</si>
  <si>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</si>
  <si>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</si>
  <si>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</si>
  <si>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</si>
  <si>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</si>
  <si>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</si>
  <si>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</si>
  <si>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</si>
  <si>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</si>
  <si>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</si>
  <si>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</si>
  <si>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</si>
  <si>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</si>
  <si>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</si>
  <si>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</si>
  <si>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</si>
  <si>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</si>
  <si>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</si>
  <si>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</si>
  <si>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</si>
  <si>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</si>
  <si>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</si>
  <si>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</si>
  <si>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</si>
  <si>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</si>
  <si>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</si>
  <si>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</si>
  <si>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</si>
  <si>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</si>
  <si>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</si>
  <si>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</si>
  <si>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</si>
  <si>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</si>
  <si>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</si>
  <si>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</si>
  <si>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</si>
  <si>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</si>
  <si>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</si>
  <si>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</si>
  <si>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</si>
  <si>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</si>
  <si>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</si>
  <si>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</si>
  <si>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</si>
  <si>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</si>
  <si>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</si>
  <si>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</si>
  <si>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</si>
  <si>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</si>
  <si>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</si>
  <si>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</si>
  <si>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</si>
  <si>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</si>
  <si>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</si>
  <si>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</si>
  <si>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</si>
  <si>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</si>
  <si>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</si>
  <si>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</si>
  <si>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</si>
  <si>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</si>
  <si>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</si>
  <si>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</si>
  <si>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</si>
  <si>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</si>
  <si>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</si>
  <si>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</si>
  <si>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</si>
  <si>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</si>
  <si>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</si>
  <si>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</si>
  <si>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</si>
  <si>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</si>
  <si>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</si>
  <si>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</si>
  <si>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</si>
  <si>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</si>
  <si>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</si>
  <si>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</si>
  <si>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</si>
  <si>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</si>
  <si>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</si>
  <si>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</si>
  <si>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</si>
  <si>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</si>
  <si>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</si>
  <si>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</si>
  <si>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</si>
  <si>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</si>
  <si>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</si>
  <si>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</si>
  <si>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</si>
  <si>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</si>
  <si>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</si>
  <si>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</si>
  <si>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</si>
  <si>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</si>
  <si>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</si>
  <si>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</si>
  <si>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</si>
  <si>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</si>
  <si>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</si>
  <si>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</si>
  <si>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</si>
  <si>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</si>
  <si>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</si>
  <si>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</si>
  <si>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</si>
  <si>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</si>
  <si>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</si>
  <si>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</si>
  <si>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</si>
  <si>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</si>
  <si>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</si>
  <si>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</si>
  <si>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</si>
  <si>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</si>
  <si>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</si>
  <si>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</si>
  <si>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</si>
  <si>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</si>
  <si>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</si>
  <si>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</si>
  <si>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</si>
  <si>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</si>
  <si>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</si>
  <si>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</si>
  <si>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</si>
  <si>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</si>
  <si>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</si>
  <si>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</si>
  <si>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</si>
  <si>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</si>
  <si>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</si>
  <si>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</si>
  <si>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</si>
  <si>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</si>
  <si>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</si>
  <si>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</si>
  <si>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</si>
  <si>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</si>
  <si>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</si>
  <si>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</si>
  <si>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</si>
  <si>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</si>
  <si>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</si>
  <si>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</si>
  <si>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</si>
  <si>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</si>
  <si>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</si>
  <si>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</si>
  <si>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</si>
  <si>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</si>
  <si>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</si>
  <si>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</si>
  <si>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</si>
  <si>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</si>
  <si>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</si>
  <si>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</si>
  <si>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</si>
  <si>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</si>
  <si>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</si>
  <si>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</si>
  <si>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</si>
  <si>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</si>
  <si>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</si>
  <si>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</si>
  <si>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</si>
  <si>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</si>
  <si>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</si>
  <si>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</si>
  <si>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</si>
  <si>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</si>
  <si>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</si>
  <si>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</si>
  <si>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</si>
  <si>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</si>
  <si>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</si>
  <si>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</si>
  <si>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</si>
  <si>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</si>
  <si>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</si>
  <si>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</si>
  <si>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</si>
  <si>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</si>
  <si>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</si>
  <si>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</si>
  <si>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</si>
  <si>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</si>
  <si>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</si>
  <si>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</si>
  <si>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</si>
  <si>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</si>
  <si>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</si>
  <si>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</si>
  <si>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</si>
  <si>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</si>
  <si>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</si>
  <si>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</si>
  <si>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</si>
  <si>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</si>
  <si>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</si>
  <si>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</si>
  <si>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</si>
  <si>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</si>
  <si>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</si>
  <si>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</si>
  <si>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</si>
  <si>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</si>
  <si>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</si>
  <si>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</si>
  <si>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</si>
  <si>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</si>
  <si>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</si>
  <si>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</si>
  <si>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</si>
  <si>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</si>
  <si>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</si>
  <si>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</si>
  <si>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</si>
  <si>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</si>
  <si>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</si>
  <si>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</si>
  <si>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</si>
  <si>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</si>
  <si>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</si>
  <si>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</si>
  <si>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</si>
  <si>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</si>
  <si>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</si>
  <si>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</si>
  <si>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</si>
  <si>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</si>
  <si>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</si>
  <si>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</si>
  <si>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</si>
  <si>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</si>
  <si>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</si>
  <si>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</si>
  <si>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</si>
  <si>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</si>
  <si>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</si>
  <si>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</si>
  <si>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</si>
  <si>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</si>
  <si>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</si>
  <si>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</si>
  <si>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</si>
  <si>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</si>
  <si>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</si>
  <si>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</si>
  <si>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</si>
  <si>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</si>
  <si>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</si>
  <si>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</si>
  <si>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</si>
  <si>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</si>
  <si>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</si>
  <si>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</si>
  <si>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</si>
  <si>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</si>
  <si>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</si>
  <si>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</si>
  <si>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</si>
  <si>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</si>
  <si>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</si>
  <si>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</si>
  <si>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</si>
  <si>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</si>
  <si>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</si>
  <si>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</si>
  <si>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</si>
  <si>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</si>
  <si>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</si>
  <si>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</si>
  <si>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</si>
  <si>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</si>
  <si>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</si>
  <si>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</si>
  <si>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</si>
  <si>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</si>
  <si>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</si>
  <si>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</si>
  <si>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</si>
  <si>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</si>
  <si>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</si>
  <si>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</si>
  <si>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</si>
  <si>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</si>
  <si>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</si>
  <si>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</si>
  <si>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</si>
  <si>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</si>
  <si>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</si>
  <si>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</si>
  <si>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</si>
  <si>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</si>
  <si>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</si>
  <si>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</si>
  <si>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</si>
  <si>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</si>
  <si>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</si>
  <si>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</si>
  <si>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</si>
  <si>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</si>
  <si>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</si>
  <si>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</si>
  <si>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</si>
  <si>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</si>
  <si>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</si>
  <si>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</si>
  <si>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</si>
  <si>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</si>
  <si>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</si>
  <si>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</si>
  <si>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</si>
  <si>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</si>
  <si>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</si>
  <si>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</si>
  <si>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</si>
  <si>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</si>
  <si>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</si>
  <si>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</si>
  <si>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</si>
  <si>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</si>
  <si>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</si>
  <si>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</si>
  <si>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</si>
  <si>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</si>
  <si>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</si>
  <si>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</si>
  <si>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</si>
  <si>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</si>
  <si>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</si>
  <si>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</si>
  <si>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</si>
  <si>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</si>
  <si>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</si>
  <si>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</si>
  <si>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</si>
  <si>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</si>
  <si>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</si>
  <si>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</si>
  <si>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</si>
  <si>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</si>
  <si>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</si>
  <si>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</si>
  <si>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</si>
  <si>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</si>
  <si>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</si>
  <si>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</si>
  <si>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</si>
  <si>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</si>
  <si>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</si>
  <si>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</si>
  <si>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</si>
  <si>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</si>
  <si>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</si>
  <si>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</si>
  <si>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</si>
  <si>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</si>
  <si>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</si>
  <si>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</si>
  <si>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</si>
  <si>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</si>
  <si>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</si>
  <si>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</si>
  <si>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</si>
  <si>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</si>
  <si>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</si>
  <si>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</si>
  <si>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</si>
  <si>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</si>
  <si>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</si>
  <si>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</si>
  <si>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</si>
  <si>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</si>
  <si>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</si>
  <si>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</si>
  <si>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</si>
  <si>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</si>
  <si>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</si>
  <si>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</si>
  <si>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</si>
  <si>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</si>
  <si>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</si>
  <si>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</si>
  <si>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</si>
  <si>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</si>
  <si>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</si>
  <si>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</si>
  <si>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</si>
  <si>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</si>
  <si>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</si>
  <si>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</si>
  <si>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</si>
  <si>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</si>
  <si>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</si>
  <si>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</si>
  <si>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</si>
  <si>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</si>
  <si>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</si>
  <si>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</si>
  <si>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</si>
  <si>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</si>
  <si>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</si>
  <si>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</si>
  <si>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</si>
  <si>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</si>
  <si>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</si>
  <si>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</si>
  <si>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</si>
  <si>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</si>
  <si>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</si>
  <si>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</si>
  <si>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</si>
  <si>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</si>
  <si>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</si>
  <si>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</si>
  <si>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</si>
  <si>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</si>
  <si>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</si>
  <si>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</si>
  <si>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</si>
  <si>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</si>
  <si>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</si>
  <si>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</si>
  <si>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</si>
  <si>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</si>
  <si>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</si>
  <si>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</si>
  <si>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</si>
  <si>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</si>
  <si>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</si>
  <si>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</si>
  <si>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</si>
  <si>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</si>
  <si>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</si>
  <si>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</si>
  <si>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</si>
  <si>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</si>
  <si>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</si>
  <si>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</si>
  <si>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</si>
  <si>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</si>
  <si>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</si>
  <si>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</si>
  <si>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</si>
  <si>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</si>
  <si>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</si>
  <si>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</si>
  <si>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</si>
  <si>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</si>
  <si>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</si>
  <si>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</si>
  <si>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</si>
  <si>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</si>
  <si>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</si>
  <si>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</si>
  <si>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</si>
  <si>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</si>
  <si>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</si>
  <si>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</si>
  <si>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</si>
  <si>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</si>
  <si>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</si>
  <si>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</si>
  <si>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</si>
  <si>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</si>
  <si>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</si>
  <si>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</si>
  <si>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</si>
  <si>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</si>
  <si>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</si>
  <si>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</si>
  <si>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</si>
  <si>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</si>
  <si>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</si>
  <si>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</si>
  <si>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</si>
  <si>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</si>
  <si>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</si>
  <si>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</si>
  <si>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</si>
  <si>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</si>
  <si>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</si>
  <si>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</si>
  <si>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</si>
  <si>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</si>
  <si>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</si>
  <si>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</si>
  <si>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</si>
  <si>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</si>
  <si>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</si>
  <si>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</si>
  <si>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</si>
  <si>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</si>
  <si>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</si>
  <si>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</si>
  <si>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</si>
  <si>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</si>
  <si>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</si>
  <si>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</si>
  <si>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</si>
  <si>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</si>
  <si>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</si>
  <si>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</si>
  <si>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</si>
  <si>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</si>
  <si>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</si>
  <si>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</si>
  <si>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</si>
  <si>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</si>
  <si>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</si>
  <si>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</si>
  <si>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</si>
  <si>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</si>
  <si>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</si>
  <si>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</si>
  <si>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</si>
  <si>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</si>
  <si>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</si>
  <si>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</si>
  <si>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</si>
  <si>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</si>
  <si>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</si>
  <si>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</si>
  <si>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</si>
  <si>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</si>
  <si>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</si>
  <si>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</si>
  <si>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</si>
  <si>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</si>
  <si>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</si>
  <si>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</si>
  <si>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</si>
  <si>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</si>
  <si>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</si>
  <si>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</si>
  <si>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</si>
  <si>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</si>
  <si>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</si>
  <si>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</si>
  <si>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</si>
  <si>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</si>
  <si>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</si>
  <si>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</si>
  <si>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</si>
  <si>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</si>
  <si>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</si>
  <si>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</si>
  <si>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</si>
  <si>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</si>
  <si>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</si>
  <si>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</si>
  <si>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</si>
  <si>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</si>
  <si>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</si>
  <si>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</si>
  <si>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</si>
  <si>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</si>
  <si>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</si>
  <si>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</si>
  <si>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</si>
  <si>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</si>
  <si>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</si>
  <si>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</si>
  <si>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</si>
  <si>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</si>
  <si>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</si>
  <si>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</si>
  <si>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</si>
  <si>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</si>
  <si>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</si>
  <si>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</si>
  <si>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</si>
  <si>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</si>
  <si>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</si>
  <si>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</si>
  <si>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</si>
  <si>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</si>
  <si>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</si>
  <si>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</si>
  <si>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</si>
  <si>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</si>
  <si>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</si>
  <si>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</si>
  <si>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</si>
  <si>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</si>
  <si>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</si>
  <si>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</si>
  <si>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</si>
  <si>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</si>
  <si>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</si>
  <si>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</si>
  <si>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</si>
  <si>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</si>
  <si>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</si>
  <si>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</si>
  <si>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</si>
  <si>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</si>
  <si>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</si>
  <si>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</si>
  <si>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</si>
  <si>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</si>
  <si>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</si>
  <si>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</si>
  <si>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</si>
  <si>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</si>
  <si>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</si>
  <si>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</si>
  <si>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</si>
  <si>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</si>
  <si>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</si>
  <si>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</si>
  <si>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</si>
  <si>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</si>
  <si>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</si>
  <si>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</si>
  <si>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</si>
  <si>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</si>
  <si>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</si>
  <si>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</si>
  <si>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</si>
  <si>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</si>
  <si>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</si>
  <si>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</si>
  <si>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</si>
  <si>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</si>
  <si>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</si>
  <si>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</si>
  <si>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</si>
  <si>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</si>
  <si>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</si>
  <si>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</si>
  <si>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</si>
  <si>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</si>
  <si>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</si>
  <si>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</si>
  <si>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</si>
  <si>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</si>
  <si>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</si>
  <si>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</si>
  <si>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</si>
  <si>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</si>
  <si>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</si>
  <si>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</si>
  <si>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</si>
  <si>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</si>
  <si>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</si>
  <si>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</si>
  <si>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</si>
  <si>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</si>
  <si>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</si>
  <si>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</si>
  <si>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</si>
  <si>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</si>
  <si>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</si>
  <si>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</si>
  <si>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</si>
  <si>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</si>
  <si>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</si>
  <si>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</si>
  <si>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</si>
  <si>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</si>
  <si>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</si>
  <si>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</si>
  <si>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</si>
  <si>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</si>
  <si>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</si>
  <si>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</si>
  <si>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</si>
  <si>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</si>
  <si>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</si>
  <si>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</si>
  <si>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</si>
  <si>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</si>
  <si>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</si>
  <si>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</si>
  <si>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</si>
  <si>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</si>
  <si>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</si>
  <si>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</si>
  <si>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</si>
  <si>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</si>
  <si>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</si>
  <si>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</si>
  <si>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</si>
  <si>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</si>
  <si>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</si>
  <si>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</si>
  <si>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</si>
  <si>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</si>
  <si>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</si>
  <si>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</si>
  <si>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</si>
  <si>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</si>
  <si>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</si>
  <si>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</si>
  <si>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</si>
  <si>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</si>
  <si>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</si>
  <si>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</si>
  <si>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</si>
  <si>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</si>
  <si>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</si>
  <si>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</si>
  <si>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</si>
  <si>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</si>
  <si>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</si>
  <si>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</si>
  <si>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</si>
  <si>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</si>
  <si>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</si>
  <si>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</si>
  <si>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</si>
  <si>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</si>
  <si>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</si>
  <si>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</si>
  <si>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</si>
  <si>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</si>
  <si>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</si>
  <si>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</si>
  <si>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</si>
  <si>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</si>
  <si>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</si>
  <si>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</si>
  <si>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</si>
  <si>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</si>
  <si>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</si>
  <si>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</si>
  <si>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</si>
  <si>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</si>
  <si>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</si>
  <si>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</si>
  <si>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</si>
  <si>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</si>
  <si>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</si>
  <si>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</si>
  <si>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</si>
  <si>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</si>
  <si>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</si>
  <si>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</si>
  <si>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</si>
  <si>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</si>
  <si>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</si>
  <si>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</si>
  <si>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</si>
  <si>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</si>
  <si>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</si>
  <si>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</si>
  <si>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</si>
  <si>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</si>
  <si>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</si>
  <si>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</si>
  <si>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</si>
  <si>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</si>
  <si>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</si>
  <si>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</si>
  <si>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</si>
  <si>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</si>
  <si>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</si>
  <si>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</si>
  <si>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</si>
  <si>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</si>
  <si>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</si>
  <si>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</si>
  <si>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</si>
  <si>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</si>
  <si>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</si>
  <si>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</si>
  <si>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</si>
  <si>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</si>
  <si>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</si>
  <si>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</si>
  <si>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</si>
  <si>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</si>
  <si>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</si>
  <si>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</si>
  <si>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</si>
  <si>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</si>
  <si>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</si>
  <si>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</si>
  <si>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</si>
  <si>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</si>
  <si>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</si>
  <si>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</si>
  <si>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</si>
  <si>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</si>
  <si>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</si>
  <si>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</si>
  <si>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</si>
  <si>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</si>
  <si>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</si>
  <si>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</si>
  <si>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</si>
  <si>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</si>
  <si>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</si>
  <si>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</si>
  <si>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</si>
  <si>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</si>
  <si>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</si>
  <si>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</si>
  <si>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</si>
  <si>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</si>
  <si>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</si>
  <si>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</si>
  <si>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</si>
  <si>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</si>
  <si>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</si>
  <si>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</si>
  <si>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</si>
  <si>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</si>
  <si>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</si>
  <si>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</si>
  <si>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</si>
  <si>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</si>
  <si>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</si>
  <si>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</si>
  <si>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</si>
  <si>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</si>
  <si>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</si>
  <si>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</si>
  <si>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</si>
  <si>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</si>
  <si>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</si>
  <si>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</si>
  <si>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</si>
  <si>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</si>
  <si>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</si>
  <si>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</si>
  <si>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</si>
  <si>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</si>
  <si>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</si>
  <si>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</si>
  <si>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</si>
  <si>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</si>
  <si>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</si>
  <si>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</si>
  <si>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</si>
  <si>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</si>
  <si>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</si>
  <si>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</si>
  <si>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</si>
  <si>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</si>
  <si>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</si>
  <si>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</si>
  <si>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</si>
  <si>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</si>
  <si>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</si>
  <si>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</si>
  <si>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</si>
  <si>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</si>
  <si>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</si>
  <si>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</si>
  <si>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</si>
  <si>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</si>
  <si>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</si>
  <si>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</si>
  <si>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</si>
  <si>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</si>
  <si>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</si>
  <si>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</si>
  <si>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</si>
  <si>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</si>
  <si>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</si>
  <si>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</si>
  <si>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</si>
  <si>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</si>
  <si>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</si>
  <si>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</si>
  <si>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</si>
  <si>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</si>
  <si>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</si>
  <si>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</si>
  <si>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</si>
  <si>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</si>
  <si>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</si>
  <si>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</si>
  <si>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</si>
  <si>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</si>
  <si>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</si>
  <si>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</si>
  <si>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</si>
  <si>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</si>
  <si>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</si>
  <si>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</si>
  <si>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</si>
  <si>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</si>
  <si>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</si>
  <si>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</si>
  <si>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</si>
  <si>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</si>
  <si>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</si>
  <si>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</si>
  <si>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</si>
  <si>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</si>
  <si>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</si>
  <si>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</si>
  <si>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</si>
  <si>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</si>
  <si>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</si>
  <si>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</si>
  <si>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</si>
  <si>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</si>
  <si>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</si>
  <si>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</si>
  <si>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</si>
  <si>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</si>
  <si>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</si>
  <si>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</si>
  <si>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</si>
  <si>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</si>
  <si>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</si>
  <si>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</si>
  <si>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</si>
  <si>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</si>
  <si>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</si>
  <si>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</si>
  <si>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</si>
  <si>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</si>
  <si>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</si>
  <si>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</si>
  <si>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</si>
  <si>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</si>
  <si>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</si>
  <si>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</si>
  <si>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</si>
  <si>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</si>
  <si>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</si>
  <si>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</si>
  <si>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</si>
  <si>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</si>
  <si>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</si>
  <si>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</si>
  <si>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</si>
  <si>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</si>
  <si>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</si>
  <si>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</si>
  <si>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</si>
  <si>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</si>
  <si>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</si>
  <si>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</si>
  <si>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</si>
  <si>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</si>
  <si>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</si>
  <si>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</si>
  <si>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</si>
  <si>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</si>
  <si>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</si>
  <si>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</si>
  <si>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</si>
  <si>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</si>
  <si>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</si>
  <si>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</si>
  <si>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</si>
  <si>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</si>
  <si>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</si>
  <si>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</si>
  <si>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</si>
  <si>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</si>
  <si>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</si>
  <si>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</si>
  <si>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</si>
  <si>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</si>
  <si>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</si>
  <si>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</si>
  <si>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</si>
  <si>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</si>
  <si>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</si>
  <si>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</si>
  <si>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</si>
  <si>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</si>
  <si>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</si>
  <si>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</si>
  <si>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</si>
  <si>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</si>
  <si>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</si>
  <si>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</si>
  <si>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</si>
  <si>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</si>
  <si>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</si>
  <si>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</si>
  <si>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</si>
  <si>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</si>
  <si>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</si>
  <si>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</si>
  <si>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</si>
  <si>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</si>
  <si>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</si>
  <si>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</si>
  <si>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</si>
  <si>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</si>
  <si>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</si>
  <si>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</si>
  <si>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</si>
  <si>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</si>
  <si>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</si>
  <si>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</si>
  <si>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</si>
  <si>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</si>
  <si>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</si>
  <si>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</si>
  <si>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</si>
  <si>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</si>
  <si>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</si>
  <si>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</si>
  <si>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</si>
  <si>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</si>
  <si>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</si>
  <si>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</si>
  <si>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</si>
  <si>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</si>
  <si>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</si>
  <si>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</si>
  <si>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</si>
  <si>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</si>
  <si>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</si>
  <si>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</si>
  <si>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</si>
  <si>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</si>
  <si>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</si>
  <si>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</si>
  <si>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</si>
  <si>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</si>
  <si>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</si>
  <si>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</si>
  <si>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</si>
  <si>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</si>
  <si>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</si>
  <si>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</si>
  <si>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</si>
  <si>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</si>
  <si>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</si>
  <si>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</si>
  <si>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</si>
  <si>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</si>
  <si>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</si>
  <si>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</si>
  <si>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</si>
  <si>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</si>
  <si>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</si>
  <si>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</si>
  <si>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</si>
  <si>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</si>
  <si>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</si>
  <si>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</si>
  <si>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</si>
  <si>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</si>
  <si>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</si>
  <si>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</si>
  <si>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</si>
  <si>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</si>
  <si>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</si>
  <si>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</si>
  <si>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</si>
  <si>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</si>
  <si>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</si>
  <si>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</si>
  <si>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</si>
  <si>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</si>
  <si>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</si>
  <si>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</si>
  <si>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</si>
  <si>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</si>
  <si>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</si>
  <si>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</si>
  <si>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</si>
  <si>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</si>
  <si>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</si>
  <si>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</si>
  <si>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</si>
  <si>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</si>
  <si>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</si>
  <si>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</si>
  <si>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</si>
  <si>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</si>
  <si>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</si>
  <si>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</si>
  <si>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</si>
  <si>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</si>
  <si>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</si>
  <si>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</si>
  <si>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</si>
  <si>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</si>
  <si>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</si>
  <si>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</si>
  <si>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</si>
  <si>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</si>
  <si>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</si>
  <si>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</si>
  <si>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</si>
  <si>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</si>
  <si>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</si>
  <si>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</si>
  <si>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</si>
  <si>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</si>
  <si>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</si>
  <si>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</si>
  <si>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</si>
  <si>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</si>
  <si>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</si>
  <si>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</si>
  <si>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</si>
  <si>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</si>
  <si>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</si>
  <si>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</si>
  <si>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</si>
  <si>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</si>
  <si>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</si>
  <si>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</si>
  <si>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</si>
  <si>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</si>
  <si>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</si>
  <si>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</si>
  <si>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</si>
  <si>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</si>
  <si>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</si>
  <si>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</si>
  <si>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</si>
  <si>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</si>
  <si>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</si>
  <si>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</si>
  <si>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</si>
  <si>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</si>
  <si>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</si>
  <si>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</si>
  <si>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</si>
  <si>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</si>
  <si>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</si>
  <si>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</si>
  <si>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</si>
  <si>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</si>
  <si>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</si>
  <si>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</si>
  <si>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</si>
  <si>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</si>
  <si>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</si>
  <si>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</si>
  <si>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</si>
  <si>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</si>
  <si>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</si>
  <si>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</si>
  <si>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</si>
  <si>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</si>
  <si>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</si>
  <si>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</si>
  <si>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</si>
  <si>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</si>
  <si>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</si>
  <si>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</si>
  <si>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</si>
  <si>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</si>
  <si>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</si>
  <si>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</si>
  <si>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</si>
  <si>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</si>
  <si>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</si>
  <si>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</si>
  <si>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</si>
  <si>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</si>
  <si>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</si>
  <si>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</si>
  <si>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</si>
  <si>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</si>
  <si>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</si>
  <si>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</si>
  <si>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</si>
  <si>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</si>
  <si>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</si>
  <si>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</si>
  <si>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</si>
  <si>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</si>
  <si>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</si>
  <si>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</si>
  <si>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</si>
  <si>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</si>
  <si>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</si>
  <si>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</si>
  <si>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</si>
  <si>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</si>
  <si>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</si>
  <si>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</si>
  <si>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</si>
  <si>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</si>
  <si>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</si>
  <si>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</si>
  <si>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</si>
  <si>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</si>
  <si>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</si>
  <si>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</si>
  <si>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</si>
  <si>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</si>
  <si>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</si>
  <si>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</si>
  <si>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</si>
  <si>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</si>
  <si>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</si>
  <si>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</si>
  <si>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</si>
  <si>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</si>
  <si>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</si>
  <si>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</si>
  <si>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</si>
  <si>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</si>
  <si>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</si>
  <si>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</si>
  <si>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</si>
  <si>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</si>
  <si>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</si>
  <si>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</si>
  <si>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</si>
  <si>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</si>
  <si>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</si>
  <si>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</si>
  <si>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</si>
  <si>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</si>
  <si>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</si>
  <si>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</si>
  <si>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</si>
  <si>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</si>
  <si>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</si>
  <si>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</si>
  <si>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</si>
  <si>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</si>
  <si>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</si>
  <si>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</si>
  <si>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</si>
  <si>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</si>
  <si>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</si>
  <si>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</si>
  <si>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</si>
  <si>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</si>
  <si>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</si>
  <si>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</si>
  <si>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</si>
  <si>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</si>
  <si>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</si>
  <si>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</si>
  <si>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</si>
  <si>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</si>
  <si>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</si>
  <si>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</si>
  <si>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</si>
  <si>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</si>
  <si>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</si>
  <si>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</si>
  <si>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</si>
  <si>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</si>
  <si>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</si>
  <si>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</si>
  <si>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</si>
  <si>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</si>
  <si>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</si>
  <si>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</si>
  <si>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</si>
  <si>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</si>
  <si>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</si>
  <si>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</si>
  <si>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</si>
  <si>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</si>
  <si>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</si>
  <si>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</si>
  <si>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</si>
  <si>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</si>
  <si>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</si>
  <si>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</si>
  <si>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</si>
  <si>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</si>
  <si>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</si>
  <si>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</si>
  <si>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</si>
  <si>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</si>
  <si>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</si>
  <si>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</si>
  <si>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</si>
  <si>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</si>
  <si>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</si>
  <si>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</si>
  <si>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</si>
  <si>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</si>
  <si>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</si>
  <si>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</si>
  <si>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</si>
  <si>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</si>
  <si>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</si>
  <si>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</si>
  <si>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</si>
  <si>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</si>
  <si>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</si>
  <si>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</si>
  <si>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</si>
  <si>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</si>
  <si>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</si>
  <si>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</si>
  <si>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</si>
  <si>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</si>
  <si>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</si>
  <si>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</si>
  <si>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</si>
  <si>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</si>
  <si>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</si>
  <si>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</si>
  <si>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</si>
  <si>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</si>
  <si>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</si>
  <si>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</si>
  <si>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</si>
  <si>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</si>
  <si>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</si>
  <si>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</si>
  <si>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</si>
  <si>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</si>
  <si>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</si>
  <si>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</si>
  <si>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</si>
  <si>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</si>
  <si>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</si>
  <si>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</si>
  <si>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</si>
  <si>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</si>
  <si>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</si>
  <si>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</si>
  <si>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</si>
  <si>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</si>
  <si>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</si>
  <si>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</si>
  <si>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</si>
  <si>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</si>
  <si>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</si>
  <si>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</si>
  <si>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</si>
  <si>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</si>
  <si>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</si>
  <si>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</si>
  <si>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</si>
  <si>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</si>
  <si>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</si>
  <si>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</si>
  <si>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</si>
  <si>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</si>
  <si>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</si>
  <si>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</si>
  <si>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</si>
  <si>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</si>
  <si>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</si>
  <si>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</si>
  <si>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</si>
  <si>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</si>
  <si>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</si>
  <si>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</si>
  <si>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</si>
  <si>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</si>
  <si>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</si>
  <si>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</si>
  <si>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</si>
  <si>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</si>
  <si>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</si>
  <si>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</si>
  <si>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</si>
  <si>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</si>
  <si>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</si>
  <si>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</si>
  <si>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</si>
  <si>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</si>
  <si>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</si>
  <si>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</si>
  <si>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</si>
  <si>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</si>
  <si>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</si>
  <si>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</si>
  <si>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</si>
  <si>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</si>
  <si>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</si>
  <si>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</si>
  <si>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</si>
  <si>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</si>
  <si>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</si>
  <si>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</si>
  <si>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</si>
  <si>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</si>
  <si>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</si>
  <si>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</si>
  <si>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</si>
  <si>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</si>
  <si>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</si>
  <si>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</si>
  <si>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</si>
  <si>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</si>
  <si>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</si>
  <si>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</si>
  <si>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</si>
  <si>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</si>
  <si>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</si>
  <si>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</si>
  <si>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</si>
  <si>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</si>
  <si>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</si>
  <si>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</si>
  <si>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</si>
  <si>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</si>
  <si>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</si>
  <si>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</si>
  <si>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</si>
  <si>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</si>
  <si>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</si>
  <si>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</si>
  <si>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</si>
  <si>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</si>
  <si>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</si>
  <si>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</si>
  <si>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</si>
  <si>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</si>
  <si>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</si>
  <si>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</si>
  <si>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</si>
  <si>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</si>
  <si>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</si>
  <si>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</si>
  <si>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</si>
  <si>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</si>
  <si>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</si>
  <si>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</si>
  <si>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</si>
  <si>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</si>
  <si>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</si>
  <si>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</si>
  <si>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</si>
  <si>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</si>
  <si>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</si>
  <si>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</si>
  <si>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</si>
  <si>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</si>
  <si>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</si>
  <si>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</si>
  <si>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</si>
  <si>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</si>
  <si>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</si>
  <si>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</si>
  <si>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</si>
  <si>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</si>
  <si>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</si>
  <si>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</si>
  <si>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</si>
  <si>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</si>
  <si>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</si>
  <si>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</si>
  <si>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</si>
  <si>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</si>
  <si>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</si>
  <si>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</si>
  <si>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</si>
  <si>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</si>
  <si>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</si>
  <si>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</si>
  <si>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</si>
  <si>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</si>
  <si>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</si>
  <si>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</si>
  <si>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</si>
  <si>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</si>
  <si>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</si>
  <si>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</si>
  <si>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</si>
  <si>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</si>
  <si>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</si>
  <si>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</si>
  <si>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</si>
  <si>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</si>
  <si>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</si>
  <si>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</si>
  <si>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</si>
  <si>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</si>
  <si>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</si>
  <si>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</si>
  <si>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</si>
  <si>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</si>
  <si>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</si>
  <si>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</si>
  <si>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</si>
  <si>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</si>
  <si>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</si>
  <si>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</si>
  <si>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</si>
  <si>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</si>
  <si>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</si>
  <si>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</si>
  <si>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</si>
  <si>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</si>
  <si>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</si>
  <si>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</si>
  <si>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</si>
  <si>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</si>
  <si>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</si>
  <si>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</si>
  <si>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</si>
  <si>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</si>
  <si>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</si>
  <si>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</si>
  <si>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</si>
  <si>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</si>
  <si>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</si>
  <si>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</si>
  <si>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</si>
  <si>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</si>
  <si>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</si>
  <si>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</si>
  <si>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</si>
  <si>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</si>
  <si>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</si>
  <si>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</si>
  <si>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</si>
  <si>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</si>
  <si>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</si>
  <si>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</si>
  <si>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</si>
  <si>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</si>
  <si>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</si>
  <si>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</si>
  <si>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</si>
  <si>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</si>
  <si>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</si>
  <si>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</si>
  <si>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</si>
  <si>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</si>
  <si>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</si>
  <si>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</si>
  <si>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</si>
  <si>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</si>
  <si>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</si>
  <si>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</si>
  <si>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</si>
  <si>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</si>
  <si>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</si>
  <si>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</si>
  <si>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</si>
  <si>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</si>
  <si>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</si>
  <si>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</si>
  <si>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</si>
  <si>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</si>
  <si>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</si>
  <si>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</si>
  <si>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</si>
  <si>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</si>
  <si>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</si>
  <si>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</si>
  <si>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</si>
  <si>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</si>
  <si>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</si>
  <si>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</si>
  <si>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</si>
  <si>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</si>
  <si>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</si>
  <si>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</si>
  <si>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</si>
  <si>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</si>
  <si>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</si>
  <si>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</si>
  <si>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</si>
  <si>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</si>
  <si>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</si>
  <si>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</si>
  <si>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</si>
  <si>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</si>
  <si>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</si>
  <si>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</si>
  <si>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</si>
  <si>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</si>
  <si>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</si>
  <si>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</si>
  <si>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</si>
  <si>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</si>
  <si>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</si>
  <si>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</si>
  <si>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</si>
  <si>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</si>
  <si>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</si>
  <si>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</si>
  <si>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</si>
  <si>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</si>
  <si>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</si>
  <si>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</si>
  <si>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</si>
  <si>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</si>
  <si>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</si>
  <si>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</si>
  <si>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</si>
  <si>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</si>
  <si>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</si>
  <si>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</si>
  <si>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</si>
  <si>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</si>
  <si>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</si>
  <si>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</si>
  <si>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</si>
  <si>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</si>
  <si>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</si>
  <si>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</si>
  <si>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</si>
  <si>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</si>
  <si>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</si>
  <si>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</si>
  <si>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</si>
  <si>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</si>
  <si>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</si>
  <si>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</si>
  <si>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</si>
  <si>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</si>
  <si>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</si>
  <si>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</si>
  <si>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</si>
  <si>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</si>
  <si>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</si>
  <si>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</si>
  <si>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</si>
  <si>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</si>
  <si>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</si>
  <si>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</si>
  <si>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</si>
  <si>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</si>
  <si>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</si>
  <si>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</si>
  <si>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</si>
  <si>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</si>
  <si>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</si>
  <si>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</si>
  <si>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</si>
  <si>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</si>
  <si>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</si>
  <si>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</si>
  <si>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</si>
  <si>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</si>
  <si>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</si>
  <si>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</si>
  <si>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</si>
  <si>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</si>
  <si>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</si>
  <si>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</si>
  <si>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</si>
  <si>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</si>
  <si>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</si>
  <si>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</si>
  <si>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</si>
  <si>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</si>
  <si>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</si>
  <si>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</si>
  <si>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</si>
  <si>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</si>
  <si>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</si>
  <si>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</si>
  <si>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</si>
  <si>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</si>
  <si>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</si>
  <si>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</si>
  <si>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</si>
  <si>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</si>
  <si>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</si>
  <si>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</si>
  <si>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</si>
  <si>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</si>
  <si>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</si>
  <si>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</si>
  <si>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</si>
  <si>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</si>
  <si>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</si>
  <si>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</si>
  <si>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</si>
  <si>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</si>
  <si>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</si>
  <si>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</si>
  <si>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</si>
  <si>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</si>
  <si>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</si>
  <si>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</si>
  <si>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</si>
  <si>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</si>
  <si>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</si>
  <si>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</si>
  <si>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</si>
  <si>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</si>
  <si>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</si>
  <si>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</si>
  <si>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</si>
  <si>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</si>
  <si>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</si>
  <si>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</si>
  <si>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</si>
  <si>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</si>
  <si>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</si>
  <si>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</si>
  <si>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</si>
  <si>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</si>
  <si>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</si>
  <si>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</si>
  <si>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</si>
  <si>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</si>
  <si>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</si>
  <si>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</si>
  <si>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</si>
  <si>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</si>
  <si>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</si>
  <si>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</si>
  <si>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</si>
  <si>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</si>
  <si>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</si>
  <si>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</si>
  <si>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</si>
  <si>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</si>
  <si>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</si>
  <si>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</si>
  <si>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</si>
  <si>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</si>
  <si>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</si>
  <si>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</si>
  <si>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</si>
  <si>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</si>
  <si>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</si>
  <si>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</si>
  <si>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</si>
  <si>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</si>
  <si>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</si>
  <si>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</si>
  <si>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</si>
  <si>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</si>
  <si>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</si>
  <si>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</si>
  <si>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</si>
  <si>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</si>
  <si>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</si>
  <si>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</si>
  <si>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</si>
  <si>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</si>
  <si>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</si>
  <si>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</si>
  <si>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</si>
  <si>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</si>
  <si>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</si>
  <si>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</si>
  <si>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</si>
  <si>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</si>
  <si>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</si>
  <si>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</si>
  <si>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</si>
  <si>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</si>
  <si>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</si>
  <si>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</si>
  <si>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</si>
  <si>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</si>
  <si>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</si>
  <si>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</si>
  <si>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</si>
  <si>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</si>
  <si>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</si>
  <si>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</si>
  <si>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</si>
  <si>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</si>
  <si>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</si>
  <si>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</si>
  <si>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</si>
  <si>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</si>
  <si>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</si>
  <si>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</si>
  <si>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</si>
  <si>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</si>
  <si>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</si>
  <si>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</si>
  <si>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</si>
  <si>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</si>
  <si>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</si>
  <si>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</si>
  <si>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</si>
  <si>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</si>
  <si>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</si>
  <si>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</si>
  <si>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</si>
  <si>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</si>
  <si>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</si>
  <si>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</si>
  <si>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</si>
  <si>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</si>
  <si>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</si>
  <si>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</si>
  <si>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</si>
  <si>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</si>
  <si>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</si>
  <si>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</si>
  <si>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</si>
  <si>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</si>
  <si>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</si>
  <si>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</si>
  <si>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</si>
  <si>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</si>
  <si>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</si>
  <si>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</si>
  <si>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</si>
  <si>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</si>
  <si>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</si>
  <si>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</si>
  <si>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</si>
  <si>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</si>
  <si>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</si>
  <si>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</si>
  <si>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</si>
  <si>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</si>
  <si>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</si>
  <si>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</si>
  <si>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</si>
  <si>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</si>
  <si>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</si>
  <si>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</si>
  <si>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</si>
  <si>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</si>
  <si>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</si>
  <si>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</si>
  <si>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</si>
  <si>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</si>
  <si>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</si>
  <si>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</si>
  <si>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</si>
  <si>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</si>
  <si>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</si>
  <si>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</si>
  <si>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</si>
  <si>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</si>
  <si>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</si>
  <si>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</si>
  <si>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</si>
  <si>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</si>
  <si>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</si>
  <si>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</si>
  <si>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</si>
  <si>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</si>
  <si>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</si>
  <si>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</si>
  <si>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</si>
  <si>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</si>
  <si>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</si>
  <si>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</si>
  <si>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</si>
  <si>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</si>
  <si>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</si>
  <si>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</si>
  <si>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</si>
  <si>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</si>
  <si>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</si>
  <si>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</si>
  <si>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</si>
  <si>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</si>
  <si>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</si>
  <si>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</si>
  <si>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</si>
  <si>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</si>
  <si>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</si>
  <si>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</si>
  <si>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</si>
  <si>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</si>
  <si>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</si>
  <si>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</si>
  <si>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</si>
  <si>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</si>
  <si>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</si>
  <si>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</si>
  <si>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</si>
  <si>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</si>
  <si>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</si>
  <si>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</si>
  <si>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</si>
  <si>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</si>
  <si>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</si>
  <si>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</si>
  <si>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</si>
  <si>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</si>
  <si>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</si>
  <si>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</si>
  <si>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</si>
  <si>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</si>
  <si>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</si>
  <si>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</si>
  <si>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</si>
  <si>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</si>
  <si>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</si>
  <si>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</si>
  <si>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</si>
  <si>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</si>
  <si>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</si>
  <si>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</si>
  <si>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</si>
  <si>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</si>
  <si>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</si>
  <si>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</si>
  <si>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</si>
  <si>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</si>
  <si>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</si>
  <si>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</si>
  <si>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</si>
  <si>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</si>
  <si>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</si>
  <si>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</si>
  <si>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</si>
  <si>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</si>
  <si>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</si>
  <si>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</si>
  <si>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</si>
  <si>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</si>
  <si>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</si>
  <si>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</si>
  <si>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</si>
  <si>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</si>
  <si>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</si>
  <si>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</si>
  <si>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</si>
  <si>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</si>
  <si>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</si>
  <si>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</si>
  <si>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</si>
  <si>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</si>
  <si>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</si>
  <si>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</si>
  <si>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</si>
  <si>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</si>
  <si>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</si>
  <si>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</si>
  <si>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</si>
  <si>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</si>
  <si>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</si>
  <si>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</si>
  <si>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</si>
  <si>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</si>
  <si>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</si>
  <si>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</si>
  <si>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</si>
  <si>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</si>
  <si>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</si>
  <si>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</si>
  <si>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</si>
  <si>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</si>
  <si>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</si>
  <si>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</si>
  <si>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</si>
  <si>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</si>
  <si>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</si>
  <si>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</si>
  <si>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</si>
  <si>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</si>
  <si>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</si>
  <si>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</si>
  <si>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</si>
  <si>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</si>
  <si>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</si>
  <si>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</si>
  <si>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</si>
  <si>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</si>
  <si>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</si>
  <si>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</si>
  <si>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</si>
  <si>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</si>
  <si>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</si>
  <si>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</si>
  <si>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</si>
  <si>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</si>
  <si>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</si>
  <si>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</si>
  <si>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</si>
  <si>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</si>
  <si>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</si>
  <si>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</si>
  <si>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</si>
  <si>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</si>
  <si>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</si>
  <si>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</si>
  <si>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</si>
  <si>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</si>
  <si>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</si>
  <si>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</si>
  <si>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</si>
  <si>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</si>
  <si>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</si>
  <si>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</si>
  <si>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</si>
  <si>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</si>
  <si>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</si>
  <si>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</si>
  <si>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</si>
  <si>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</si>
  <si>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</si>
  <si>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</si>
  <si>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</si>
  <si>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</si>
  <si>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</si>
  <si>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</si>
  <si>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</si>
  <si>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</si>
  <si>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</si>
  <si>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</si>
  <si>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</si>
  <si>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</si>
  <si>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</si>
  <si>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</si>
  <si>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</si>
  <si>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</si>
  <si>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</si>
  <si>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</si>
  <si>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</si>
  <si>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</si>
  <si>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</si>
  <si>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</si>
  <si>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</si>
  <si>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</si>
  <si>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</si>
  <si>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</si>
  <si>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</si>
  <si>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</si>
  <si>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</si>
  <si>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</si>
  <si>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</si>
  <si>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</si>
  <si>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</si>
  <si>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</si>
  <si>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</si>
  <si>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</si>
  <si>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</si>
  <si>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</si>
  <si>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</si>
  <si>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</si>
  <si>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</si>
  <si>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</si>
  <si>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</si>
  <si>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</si>
  <si>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</si>
  <si>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</si>
  <si>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</si>
  <si>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</si>
  <si>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</si>
  <si>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</si>
  <si>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</si>
  <si>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</si>
  <si>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</si>
  <si>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</si>
  <si>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</si>
  <si>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</si>
  <si>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</si>
  <si>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</si>
  <si>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</si>
  <si>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</si>
  <si>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</si>
  <si>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</si>
  <si>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</si>
  <si>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</si>
  <si>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</si>
  <si>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</si>
  <si>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</si>
  <si>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</si>
  <si>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</si>
  <si>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</si>
  <si>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</si>
  <si>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</si>
  <si>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</si>
  <si>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</si>
  <si>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</si>
  <si>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</si>
  <si>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</si>
  <si>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</si>
  <si>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</si>
  <si>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</si>
  <si>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</si>
  <si>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</si>
  <si>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</si>
  <si>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</si>
  <si>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</si>
  <si>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</si>
  <si>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</si>
  <si>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</si>
  <si>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</si>
  <si>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</si>
  <si>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</si>
  <si>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</si>
  <si>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</si>
  <si>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</si>
  <si>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</si>
  <si>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</si>
  <si>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</si>
  <si>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</si>
  <si>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</si>
  <si>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</si>
  <si>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</si>
  <si>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</si>
  <si>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</si>
  <si>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</si>
  <si>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</si>
  <si>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</si>
  <si>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</si>
  <si>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</si>
  <si>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</si>
  <si>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</si>
  <si>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</si>
  <si>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</si>
  <si>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</si>
  <si>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</si>
  <si>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</si>
  <si>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</si>
  <si>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</si>
  <si>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</si>
  <si>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</si>
  <si>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</si>
  <si>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</si>
  <si>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</si>
  <si>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</si>
  <si>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</si>
  <si>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</si>
  <si>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</si>
  <si>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</si>
  <si>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</si>
  <si>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</si>
  <si>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</si>
  <si>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</si>
  <si>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</si>
  <si>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</si>
  <si>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</si>
  <si>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</si>
  <si>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</si>
  <si>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</si>
  <si>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</si>
  <si>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</si>
  <si>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</si>
  <si>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</si>
  <si>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</si>
  <si>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</si>
  <si>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</si>
  <si>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</si>
  <si>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</si>
  <si>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</si>
  <si>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</si>
  <si>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</si>
  <si>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</si>
  <si>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</si>
  <si>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</si>
  <si>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</si>
  <si>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</si>
  <si>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</si>
  <si>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</si>
  <si>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</si>
  <si>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</si>
  <si>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</si>
  <si>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</si>
  <si>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</si>
  <si>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</si>
  <si>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</si>
  <si>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</si>
  <si>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</si>
  <si>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</si>
  <si>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</si>
  <si>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</si>
  <si>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</si>
  <si>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</si>
  <si>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</si>
  <si>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</si>
  <si>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</si>
  <si>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</si>
  <si>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</si>
  <si>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</si>
  <si>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</si>
  <si>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</si>
  <si>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</si>
  <si>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</si>
  <si>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</si>
  <si>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</si>
  <si>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</si>
  <si>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</si>
  <si>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</si>
  <si>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</si>
  <si>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</si>
  <si>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</si>
  <si>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</si>
  <si>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</si>
  <si>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</si>
  <si>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</si>
  <si>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</si>
  <si>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</si>
  <si>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</si>
  <si>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</si>
  <si>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</si>
  <si>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</si>
  <si>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</si>
  <si>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</si>
  <si>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</si>
  <si>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</si>
  <si>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</si>
  <si>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</si>
  <si>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</si>
  <si>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</si>
  <si>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</si>
  <si>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</si>
  <si>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</si>
  <si>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</si>
  <si>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</si>
  <si>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</si>
  <si>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</si>
  <si>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</si>
  <si>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</si>
  <si>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</si>
  <si>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</si>
  <si>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</si>
  <si>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</si>
  <si>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</si>
  <si>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</si>
  <si>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</si>
  <si>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</si>
  <si>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</si>
  <si>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</si>
  <si>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</si>
  <si>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</si>
  <si>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</si>
  <si>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</si>
  <si>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</si>
  <si>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</si>
  <si>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</si>
  <si>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</si>
  <si>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</si>
  <si>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</si>
  <si>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</si>
  <si>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</si>
  <si>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</si>
  <si>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</si>
  <si>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</si>
  <si>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</si>
  <si>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</si>
  <si>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</si>
  <si>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</si>
  <si>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</si>
  <si>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</si>
  <si>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</si>
  <si>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</si>
  <si>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</si>
  <si>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</si>
  <si>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</si>
  <si>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</si>
  <si>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</si>
  <si>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</si>
  <si>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</si>
  <si>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</si>
  <si>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</si>
  <si>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</si>
  <si>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</si>
  <si>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</si>
  <si>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</si>
  <si>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</si>
  <si>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</si>
  <si>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</si>
  <si>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</si>
  <si>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</si>
  <si>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</si>
  <si>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</si>
  <si>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</si>
  <si>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</si>
  <si>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</si>
  <si>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</si>
  <si>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</si>
  <si>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</si>
  <si>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</si>
  <si>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</si>
  <si>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</si>
  <si>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</si>
  <si>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</si>
  <si>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</si>
  <si>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</si>
  <si>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</si>
  <si>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</si>
  <si>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</si>
  <si>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</si>
  <si>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</si>
  <si>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</si>
  <si>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</si>
  <si>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</si>
  <si>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</si>
  <si>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</si>
  <si>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</si>
  <si>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</si>
  <si>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</si>
  <si>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</si>
  <si>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</si>
  <si>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</si>
  <si>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</si>
  <si>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</si>
  <si>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</si>
  <si>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</si>
  <si>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</si>
  <si>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</si>
  <si>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</si>
  <si>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</si>
  <si>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</si>
  <si>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</si>
  <si>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</si>
  <si>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</si>
  <si>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</si>
  <si>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</si>
  <si>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</si>
  <si>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</si>
  <si>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</si>
  <si>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</si>
  <si>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</si>
  <si>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</si>
  <si>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</si>
  <si>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</si>
  <si>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</si>
  <si>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</si>
  <si>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</si>
  <si>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</si>
  <si>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</si>
  <si>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</si>
  <si>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</si>
  <si>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</si>
  <si>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</si>
  <si>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</si>
  <si>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</si>
  <si>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</si>
  <si>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</si>
  <si>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</si>
  <si>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</si>
  <si>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</si>
  <si>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</si>
  <si>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</si>
  <si>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</si>
  <si>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</si>
  <si>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</si>
  <si>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</si>
  <si>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</si>
  <si>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</si>
  <si>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</si>
  <si>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</si>
  <si>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</si>
  <si>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</si>
  <si>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</si>
  <si>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</si>
  <si>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</si>
  <si>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</si>
  <si>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</si>
  <si>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</si>
  <si>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</si>
  <si>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</si>
  <si>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</si>
  <si>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</si>
  <si>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</si>
  <si>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</si>
  <si>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</si>
  <si>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</si>
  <si>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</si>
  <si>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</si>
  <si>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</si>
  <si>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</si>
  <si>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</si>
  <si>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</si>
  <si>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</si>
  <si>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</si>
  <si>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</si>
  <si>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</si>
  <si>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</si>
  <si>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</si>
  <si>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</si>
  <si>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</si>
  <si>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</si>
  <si>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</si>
  <si>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</si>
  <si>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</si>
  <si>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</si>
  <si>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</si>
  <si>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</si>
  <si>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</si>
  <si>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</si>
  <si>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</si>
  <si>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</si>
  <si>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</si>
  <si>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</si>
  <si>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</si>
  <si>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</si>
  <si>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</si>
  <si>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</si>
  <si>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</si>
  <si>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</si>
  <si>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</si>
  <si>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</si>
  <si>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</si>
  <si>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</si>
  <si>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</si>
  <si>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</si>
  <si>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</si>
  <si>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</si>
  <si>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</si>
  <si>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</si>
  <si>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</si>
  <si>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</si>
  <si>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</si>
  <si>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</si>
  <si>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</si>
  <si>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</si>
  <si>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</si>
  <si>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</si>
  <si>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</si>
  <si>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</si>
  <si>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</si>
  <si>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</si>
  <si>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</si>
  <si>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</si>
  <si>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</si>
  <si>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</si>
  <si>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</si>
  <si>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</si>
  <si>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</si>
  <si>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</si>
  <si>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</si>
  <si>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</si>
  <si>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</si>
  <si>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</si>
  <si>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</si>
  <si>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</si>
  <si>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</si>
  <si>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</si>
  <si>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</si>
  <si>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</si>
  <si>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</si>
  <si>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</si>
  <si>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</si>
  <si>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</si>
  <si>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</si>
  <si>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</si>
  <si>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</si>
  <si>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</si>
  <si>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</si>
  <si>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</si>
  <si>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</si>
  <si>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</si>
  <si>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</si>
  <si>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</si>
  <si>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</si>
  <si>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</si>
  <si>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</si>
  <si>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</si>
  <si>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</si>
  <si>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</si>
  <si>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</si>
  <si>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</si>
  <si>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</si>
  <si>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</si>
  <si>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</si>
  <si>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</si>
  <si>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</si>
  <si>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</si>
  <si>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</si>
  <si>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</si>
  <si>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</si>
  <si>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</si>
  <si>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</si>
  <si>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</si>
  <si>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</si>
  <si>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</si>
  <si>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</si>
  <si>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</si>
  <si>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</si>
  <si>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</si>
  <si>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</si>
  <si>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</si>
  <si>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</si>
  <si>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</si>
  <si>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</si>
  <si>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</si>
  <si>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</si>
  <si>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</si>
  <si>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</si>
  <si>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</si>
  <si>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</si>
  <si>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</si>
  <si>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</si>
  <si>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</si>
  <si>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</si>
  <si>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</si>
  <si>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</si>
  <si>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</si>
  <si>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</si>
  <si>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</si>
  <si>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</si>
  <si>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</si>
  <si>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</si>
  <si>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</si>
  <si>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</si>
  <si>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</si>
  <si>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</si>
  <si>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</si>
  <si>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</si>
  <si>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</si>
  <si>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</si>
  <si>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</si>
  <si>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</si>
  <si>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</si>
  <si>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</si>
  <si>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</si>
  <si>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</si>
  <si>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</si>
  <si>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</si>
  <si>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</si>
  <si>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</si>
  <si>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</si>
  <si>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</si>
  <si>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</si>
  <si>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</si>
  <si>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</si>
  <si>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</si>
  <si>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</si>
  <si>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</si>
  <si>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</si>
  <si>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</si>
  <si>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</si>
  <si>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</si>
  <si>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</si>
  <si>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</si>
  <si>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</si>
  <si>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</si>
  <si>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</si>
  <si>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</si>
  <si>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</si>
  <si>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</si>
  <si>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</si>
  <si>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</si>
  <si>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</si>
  <si>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</si>
  <si>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</si>
  <si>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</si>
  <si>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</si>
  <si>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</si>
  <si>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</si>
  <si>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</si>
  <si>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</si>
  <si>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</si>
  <si>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</si>
  <si>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</si>
  <si>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</si>
  <si>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</si>
  <si>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</si>
  <si>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</si>
  <si>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</si>
  <si>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</si>
  <si>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</si>
  <si>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</si>
  <si>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</si>
  <si>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</si>
  <si>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</si>
  <si>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</si>
  <si>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</si>
  <si>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</si>
  <si>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</si>
  <si>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</si>
  <si>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</si>
  <si>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</si>
  <si>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</si>
  <si>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</si>
  <si>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</si>
  <si>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</si>
  <si>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</si>
  <si>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</si>
  <si>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</si>
  <si>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</si>
  <si>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</si>
  <si>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</si>
  <si>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</si>
  <si>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</si>
  <si>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</si>
  <si>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</si>
  <si>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</si>
  <si>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</si>
  <si>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</si>
  <si>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</si>
  <si>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</si>
  <si>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</si>
  <si>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</si>
  <si>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</si>
  <si>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</si>
  <si>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</si>
  <si>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</si>
  <si>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</si>
  <si>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</si>
  <si>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</si>
  <si>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</si>
  <si>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</si>
  <si>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</si>
  <si>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</si>
  <si>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</si>
  <si>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</si>
  <si>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</si>
  <si>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</si>
  <si>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</si>
  <si>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</si>
  <si>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</si>
  <si>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</si>
  <si>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</si>
  <si>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</si>
  <si>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</si>
  <si>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</si>
  <si>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</si>
  <si>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</si>
  <si>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</si>
  <si>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</si>
  <si>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</si>
  <si>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</si>
  <si>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</si>
  <si>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</si>
  <si>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</si>
  <si>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</si>
  <si>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</si>
  <si>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</si>
  <si>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</si>
  <si>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</si>
  <si>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</si>
  <si>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</si>
  <si>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</si>
  <si>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</si>
  <si>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</si>
  <si>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</si>
  <si>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</si>
  <si>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</si>
  <si>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</si>
  <si>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</si>
  <si>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</si>
  <si>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</si>
  <si>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</si>
  <si>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</si>
  <si>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</si>
  <si>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</si>
  <si>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</si>
  <si>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</si>
  <si>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</si>
  <si>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</si>
  <si>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</si>
  <si>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</si>
  <si>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</si>
  <si>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</si>
  <si>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</si>
  <si>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</si>
  <si>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</si>
  <si>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</si>
  <si>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</si>
  <si>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</si>
  <si>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</si>
  <si>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</si>
  <si>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</si>
  <si>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</si>
  <si>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</si>
  <si>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</si>
  <si>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</si>
  <si>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</si>
  <si>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</si>
  <si>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</si>
  <si>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</si>
  <si>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</si>
  <si>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</si>
  <si>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</si>
  <si>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</si>
  <si>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</si>
  <si>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</si>
  <si>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</si>
  <si>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</si>
  <si>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</si>
  <si>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</si>
  <si>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</si>
  <si>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</si>
  <si>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</si>
  <si>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</si>
  <si>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</si>
  <si>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</si>
  <si>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</si>
  <si>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</si>
  <si>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</si>
  <si>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</si>
  <si>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</si>
  <si>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</si>
  <si>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</si>
  <si>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</si>
  <si>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</si>
  <si>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</si>
  <si>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</si>
  <si>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</si>
  <si>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</si>
  <si>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</si>
  <si>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</si>
  <si>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</si>
  <si>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</si>
  <si>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</si>
  <si>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</si>
  <si>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</si>
  <si>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</si>
  <si>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</si>
  <si>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</si>
  <si>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</si>
  <si>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</si>
  <si>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</si>
  <si>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</si>
  <si>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</si>
  <si>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</si>
  <si>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</si>
  <si>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</si>
  <si>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</si>
  <si>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</si>
  <si>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</si>
  <si>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</si>
  <si>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</si>
  <si>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</si>
  <si>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</si>
  <si>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</si>
  <si>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</si>
  <si>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</si>
  <si>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</si>
  <si>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</si>
  <si>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</si>
  <si>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</si>
  <si>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</si>
  <si>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</si>
  <si>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</si>
  <si>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</si>
  <si>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</si>
  <si>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</si>
  <si>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</si>
  <si>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</si>
  <si>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</si>
  <si>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</si>
  <si>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</si>
  <si>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</si>
  <si>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</si>
  <si>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</si>
  <si>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</si>
  <si>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</si>
  <si>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</si>
  <si>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</si>
  <si>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</si>
  <si>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</si>
  <si>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</si>
  <si>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</si>
  <si>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</si>
  <si>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</si>
  <si>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</si>
  <si>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</si>
  <si>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</si>
  <si>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</si>
  <si>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</si>
  <si>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</si>
  <si>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</si>
  <si>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</si>
  <si>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</si>
  <si>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</si>
  <si>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</si>
  <si>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</si>
  <si>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</si>
  <si>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</si>
  <si>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</si>
  <si>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</si>
  <si>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</si>
  <si>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</si>
  <si>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</si>
  <si>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</si>
  <si>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</si>
  <si>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</si>
  <si>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</si>
  <si>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</si>
  <si>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</si>
  <si>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</si>
  <si>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</si>
  <si>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</si>
  <si>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</si>
  <si>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</si>
  <si>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</si>
  <si>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</si>
  <si>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</si>
  <si>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</si>
  <si>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</si>
  <si>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</si>
  <si>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</si>
  <si>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</si>
  <si>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</si>
  <si>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</si>
  <si>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</si>
  <si>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</si>
  <si>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</si>
  <si>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</si>
  <si>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</si>
  <si>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</si>
  <si>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</si>
  <si>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</si>
  <si>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</si>
  <si>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</si>
  <si>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</si>
  <si>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</si>
  <si>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</si>
  <si>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</si>
  <si>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</si>
  <si>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</si>
  <si>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</si>
  <si>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</si>
  <si>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</si>
  <si>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</si>
  <si>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</si>
  <si>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</si>
  <si>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</si>
  <si>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</si>
  <si>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</si>
  <si>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</si>
  <si>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</si>
  <si>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</si>
  <si>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</si>
  <si>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</si>
  <si>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</si>
  <si>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</si>
  <si>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</si>
  <si>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</si>
  <si>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</si>
  <si>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</si>
  <si>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</si>
  <si>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</si>
  <si>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</si>
  <si>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</si>
  <si>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</si>
  <si>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</si>
  <si>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</si>
  <si>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</si>
  <si>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</si>
  <si>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</si>
  <si>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</si>
  <si>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</si>
  <si>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</si>
  <si>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</si>
  <si>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</si>
  <si>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</si>
  <si>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</si>
  <si>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</si>
  <si>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</si>
  <si>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</si>
  <si>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</si>
  <si>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</si>
  <si>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</si>
  <si>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</si>
  <si>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</si>
  <si>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</si>
  <si>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</si>
  <si>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</si>
  <si>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</si>
  <si>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</si>
  <si>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</si>
  <si>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</si>
  <si>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</si>
  <si>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</si>
  <si>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</si>
  <si>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</si>
  <si>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</si>
  <si>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</si>
  <si>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</si>
  <si>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</si>
  <si>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</si>
  <si>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</si>
  <si>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</si>
  <si>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</si>
  <si>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</si>
  <si>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</si>
  <si>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</si>
  <si>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</si>
  <si>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</si>
  <si>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</si>
  <si>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</si>
  <si>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</si>
  <si>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</si>
  <si>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</si>
  <si>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</si>
  <si>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</si>
  <si>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</si>
  <si>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</si>
  <si>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</si>
  <si>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</si>
  <si>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</si>
  <si>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</si>
  <si>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</si>
  <si>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</si>
  <si>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</si>
  <si>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</si>
  <si>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</si>
  <si>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</si>
  <si>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</si>
  <si>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</si>
  <si>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</si>
  <si>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</si>
  <si>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</si>
  <si>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</si>
  <si>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</si>
  <si>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</si>
  <si>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</si>
  <si>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</si>
  <si>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</si>
  <si>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</si>
  <si>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</si>
  <si>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</si>
  <si>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</si>
  <si>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</si>
  <si>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</si>
  <si>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</si>
  <si>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</si>
  <si>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</si>
  <si>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</si>
  <si>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</si>
  <si>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</si>
  <si>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</si>
  <si>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</si>
  <si>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</si>
  <si>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</si>
  <si>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</si>
  <si>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</si>
  <si>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</si>
  <si>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</si>
  <si>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</si>
  <si>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</si>
  <si>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</si>
  <si>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</si>
  <si>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</si>
  <si>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</si>
  <si>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</si>
  <si>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</si>
  <si>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</si>
  <si>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</si>
  <si>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</si>
  <si>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</si>
  <si>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</si>
  <si>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</si>
  <si>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</si>
  <si>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</si>
  <si>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</si>
  <si>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</si>
  <si>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</si>
  <si>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</si>
  <si>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</si>
  <si>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</si>
  <si>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</si>
  <si>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</si>
  <si>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</si>
  <si>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</si>
  <si>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</si>
  <si>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</si>
  <si>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</si>
  <si>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</si>
  <si>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</si>
  <si>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</si>
  <si>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</si>
  <si>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</si>
  <si>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</si>
  <si>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</si>
  <si>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</si>
  <si>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</si>
  <si>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</si>
  <si>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</si>
  <si>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</si>
  <si>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</si>
  <si>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</si>
  <si>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</si>
  <si>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</si>
  <si>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</si>
  <si>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</si>
  <si>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</si>
  <si>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</si>
  <si>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</si>
  <si>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</si>
  <si>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</si>
  <si>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</si>
  <si>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</si>
  <si>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</si>
  <si>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</si>
  <si>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</si>
  <si>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</si>
  <si>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</si>
  <si>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</si>
  <si>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</si>
  <si>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</si>
  <si>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</si>
  <si>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</si>
  <si>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</si>
  <si>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</si>
  <si>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</si>
  <si>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</si>
  <si>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</si>
  <si>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</si>
  <si>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</si>
  <si>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</si>
  <si>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</si>
  <si>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</si>
  <si>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</si>
  <si>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</si>
  <si>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</si>
  <si>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</si>
  <si>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</si>
  <si>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</si>
  <si>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</si>
  <si>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</si>
  <si>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</si>
  <si>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</si>
  <si>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</si>
  <si>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</si>
  <si>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</si>
  <si>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</si>
  <si>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</si>
  <si>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</si>
  <si>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</si>
  <si>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</si>
  <si>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</si>
  <si>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</si>
  <si>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</si>
  <si>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</si>
  <si>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</si>
  <si>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</si>
  <si>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</si>
  <si>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</si>
  <si>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</si>
  <si>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</si>
  <si>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</si>
  <si>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</si>
  <si>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</si>
  <si>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</si>
  <si>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</si>
  <si>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</si>
  <si>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</si>
  <si>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</si>
  <si>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</si>
  <si>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</si>
  <si>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</si>
  <si>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</si>
  <si>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</si>
  <si>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</si>
  <si>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</si>
  <si>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</si>
  <si>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</si>
  <si>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</si>
  <si>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</si>
  <si>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</si>
  <si>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</si>
  <si>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</si>
  <si>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</si>
  <si>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</si>
  <si>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</si>
  <si>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</si>
  <si>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</si>
  <si>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</si>
  <si>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</si>
  <si>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</si>
  <si>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</si>
  <si>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</si>
  <si>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</si>
  <si>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</si>
  <si>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</si>
  <si>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</si>
  <si>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</si>
  <si>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</si>
  <si>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</si>
  <si>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</si>
  <si>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</si>
  <si>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</si>
  <si>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</si>
  <si>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</si>
  <si>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</si>
  <si>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</si>
  <si>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</si>
  <si>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</si>
  <si>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</si>
  <si>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</si>
  <si>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</si>
  <si>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</si>
  <si>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</si>
  <si>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</si>
  <si>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</si>
  <si>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</si>
  <si>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</si>
  <si>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</si>
  <si>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</si>
  <si>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</si>
  <si>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</si>
  <si>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</si>
  <si>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</si>
  <si>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</si>
  <si>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</si>
  <si>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</si>
  <si>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</si>
  <si>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</si>
  <si>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</si>
  <si>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</si>
  <si>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</si>
  <si>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</si>
  <si>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</si>
  <si>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</si>
  <si>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</si>
  <si>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</si>
  <si>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</si>
  <si>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</si>
  <si>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</si>
  <si>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</si>
  <si>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</si>
  <si>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</si>
  <si>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</si>
  <si>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</si>
  <si>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</si>
  <si>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</si>
  <si>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</si>
  <si>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</si>
  <si>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</si>
  <si>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</si>
  <si>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</si>
  <si>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</si>
  <si>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</si>
  <si>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</si>
  <si>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</si>
  <si>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</si>
  <si>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</si>
  <si>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</si>
  <si>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</si>
  <si>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</si>
  <si>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</si>
  <si>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</si>
  <si>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</si>
  <si>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</si>
  <si>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</si>
  <si>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</si>
  <si>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</si>
  <si>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</si>
  <si>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</si>
  <si>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</si>
  <si>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</si>
  <si>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</si>
  <si>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</si>
  <si>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</si>
  <si>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</si>
  <si>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</si>
  <si>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</si>
  <si>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</si>
  <si>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</si>
  <si>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</si>
  <si>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</si>
  <si>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</si>
  <si>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</si>
  <si>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</si>
  <si>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</si>
  <si>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</si>
  <si>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</si>
  <si>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</si>
  <si>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</si>
  <si>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</si>
  <si>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</si>
  <si>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</si>
  <si>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</si>
  <si>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</si>
  <si>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</si>
  <si>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</si>
  <si>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</si>
  <si>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</si>
  <si>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</si>
  <si>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</si>
  <si>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</si>
  <si>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</si>
  <si>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</si>
  <si>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</si>
  <si>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</si>
  <si>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</si>
  <si>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</si>
  <si>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</si>
  <si>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</si>
  <si>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</si>
  <si>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</si>
  <si>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</si>
  <si>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</si>
  <si>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</si>
  <si>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</si>
  <si>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</si>
  <si>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</si>
  <si>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</si>
  <si>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</si>
  <si>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</si>
  <si>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</si>
  <si>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</si>
  <si>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</si>
  <si>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</si>
  <si>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</si>
  <si>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</si>
  <si>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</si>
  <si>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</si>
  <si>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</si>
  <si>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</si>
  <si>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</si>
  <si>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</si>
  <si>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</si>
  <si>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</si>
  <si>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</si>
  <si>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</si>
  <si>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</si>
  <si>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</si>
  <si>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</si>
  <si>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</si>
  <si>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</si>
  <si>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</si>
  <si>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</si>
  <si>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</si>
  <si>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</si>
  <si>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</si>
  <si>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</si>
  <si>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</si>
  <si>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</si>
  <si>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</si>
  <si>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</si>
  <si>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</si>
  <si>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</si>
  <si>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</si>
  <si>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</si>
  <si>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</si>
  <si>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</si>
  <si>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</si>
  <si>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</si>
  <si>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</si>
  <si>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</si>
  <si>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</si>
  <si>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</si>
  <si>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</si>
  <si>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</si>
  <si>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</si>
  <si>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</si>
  <si>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</si>
  <si>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</si>
  <si>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</si>
  <si>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</si>
  <si>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</si>
  <si>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</si>
  <si>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</si>
  <si>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</si>
  <si>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</si>
  <si>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</si>
  <si>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</si>
  <si>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</si>
  <si>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</si>
  <si>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</si>
  <si>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</si>
  <si>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</si>
  <si>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</si>
  <si>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</si>
  <si>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</si>
  <si>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</si>
  <si>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</si>
  <si>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</si>
  <si>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</si>
  <si>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</si>
  <si>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</si>
  <si>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</si>
  <si>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</si>
  <si>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</si>
  <si>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</si>
  <si>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</si>
  <si>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</si>
  <si>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</si>
  <si>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</si>
  <si>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</si>
  <si>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</si>
  <si>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</si>
  <si>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</si>
  <si>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</si>
  <si>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</si>
  <si>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</si>
  <si>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</si>
  <si>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</si>
  <si>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</si>
  <si>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</si>
  <si>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</si>
  <si>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</si>
  <si>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</si>
  <si>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</si>
  <si>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</si>
  <si>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</si>
  <si>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</si>
  <si>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</si>
  <si>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</si>
  <si>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</si>
  <si>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</si>
  <si>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</si>
  <si>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</si>
  <si>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</si>
  <si>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</si>
  <si>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</si>
  <si>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</si>
  <si>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</si>
  <si>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</si>
  <si>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</si>
  <si>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</si>
  <si>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</si>
  <si>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</si>
  <si>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</si>
  <si>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</si>
  <si>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</si>
  <si>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</si>
  <si>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</si>
  <si>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</si>
  <si>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</si>
  <si>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</si>
  <si>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</si>
  <si>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</si>
  <si>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</si>
  <si>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</si>
  <si>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</si>
  <si>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</si>
  <si>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</si>
  <si>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</si>
  <si>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</si>
  <si>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</si>
  <si>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</si>
  <si>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</si>
  <si>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</si>
  <si>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</si>
  <si>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</si>
  <si>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</si>
  <si>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</si>
  <si>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</si>
  <si>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</si>
  <si>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</si>
  <si>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</si>
  <si>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</si>
  <si>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</si>
  <si>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</si>
  <si>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</si>
  <si>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</si>
  <si>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</si>
  <si>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</si>
  <si>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</si>
  <si>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</si>
  <si>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</si>
  <si>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</si>
  <si>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</si>
  <si>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</si>
  <si>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</si>
  <si>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</si>
  <si>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</si>
  <si>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</si>
  <si>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</si>
  <si>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</si>
  <si>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</si>
  <si>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</si>
  <si>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</si>
  <si>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</si>
  <si>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</si>
  <si>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</si>
  <si>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</si>
  <si>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</si>
  <si>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</si>
  <si>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</si>
  <si>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</si>
  <si>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</si>
  <si>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</si>
  <si>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</si>
  <si>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</si>
  <si>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</si>
  <si>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</si>
  <si>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</si>
  <si>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</si>
  <si>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</si>
  <si>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</si>
  <si>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</si>
  <si>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</si>
  <si>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</si>
  <si>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</si>
  <si>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</si>
  <si>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</si>
  <si>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</si>
  <si>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</si>
  <si>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</si>
  <si>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</si>
  <si>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</si>
  <si>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</si>
  <si>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</si>
  <si>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</si>
  <si>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</si>
  <si>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</si>
  <si>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</si>
  <si>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</si>
  <si>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</si>
  <si>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</si>
  <si>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</si>
  <si>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</si>
  <si>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</si>
  <si>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</si>
  <si>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</si>
  <si>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</si>
  <si>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</si>
  <si>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</si>
  <si>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</si>
  <si>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</si>
  <si>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</si>
  <si>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</si>
  <si>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</si>
  <si>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</si>
  <si>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</si>
  <si>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</si>
  <si>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</si>
  <si>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</si>
  <si>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</si>
  <si>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</si>
  <si>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</si>
  <si>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</si>
  <si>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</si>
  <si>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</si>
  <si>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</si>
  <si>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</si>
  <si>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</si>
  <si>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</si>
  <si>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</si>
  <si>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</si>
  <si>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</si>
  <si>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</si>
  <si>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</si>
  <si>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</si>
  <si>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</si>
  <si>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</si>
  <si>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</si>
  <si>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</si>
  <si>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</si>
  <si>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</si>
  <si>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</si>
  <si>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</si>
  <si>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</si>
  <si>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</si>
  <si>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</si>
  <si>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</si>
  <si>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</si>
  <si>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</si>
  <si>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</si>
  <si>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</si>
  <si>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</si>
  <si>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</si>
  <si>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</si>
  <si>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</si>
  <si>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</si>
  <si>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</si>
  <si>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</si>
  <si>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</si>
  <si>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</si>
  <si>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</si>
  <si>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</si>
  <si>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</si>
  <si>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</si>
  <si>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</si>
  <si>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</si>
  <si>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</si>
  <si>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</si>
  <si>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</si>
  <si>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</si>
  <si>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</si>
  <si>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</si>
  <si>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</si>
  <si>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</si>
  <si>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</si>
  <si>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</si>
  <si>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</si>
  <si>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</si>
  <si>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</si>
  <si>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</si>
  <si>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</si>
  <si>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</si>
  <si>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</si>
  <si>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</si>
  <si>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</si>
  <si>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</si>
  <si>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</si>
  <si>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</si>
  <si>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</si>
  <si>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</si>
  <si>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</si>
  <si>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</si>
  <si>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</si>
  <si>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</si>
  <si>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</si>
  <si>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</si>
  <si>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</si>
  <si>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</si>
  <si>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</si>
  <si>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</si>
  <si>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</si>
  <si>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</si>
  <si>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</si>
  <si>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</si>
  <si>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</si>
  <si>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</si>
  <si>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</si>
  <si>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</si>
  <si>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</si>
  <si>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</si>
  <si>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</si>
  <si>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</si>
  <si>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</si>
  <si>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</si>
  <si>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</si>
  <si>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</si>
  <si>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</si>
  <si>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</si>
  <si>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</si>
  <si>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</si>
  <si>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</si>
  <si>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</si>
  <si>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</si>
  <si>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</si>
  <si>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</si>
  <si>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</si>
  <si>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</si>
  <si>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</si>
  <si>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</si>
  <si>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</si>
  <si>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</si>
  <si>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</si>
  <si>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</si>
  <si>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</si>
  <si>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</si>
  <si>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</si>
  <si>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</si>
  <si>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</si>
  <si>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</si>
  <si>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</si>
  <si>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</si>
  <si>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</si>
  <si>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</si>
  <si>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</si>
  <si>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</si>
  <si>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</si>
  <si>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</si>
  <si>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</si>
  <si>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</si>
  <si>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</si>
  <si>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</si>
  <si>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</si>
  <si>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</si>
  <si>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</si>
  <si>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</si>
  <si>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</si>
  <si>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</si>
  <si>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</si>
  <si>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</si>
  <si>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</si>
  <si>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</si>
  <si>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</si>
  <si>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</si>
  <si>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</si>
  <si>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</si>
  <si>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</si>
  <si>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</si>
  <si>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</si>
  <si>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</si>
  <si>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</si>
  <si>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</si>
  <si>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</si>
  <si>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</si>
  <si>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</si>
  <si>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</si>
  <si>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</si>
  <si>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</si>
  <si>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</si>
  <si>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</si>
  <si>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</si>
  <si>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</si>
  <si>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</si>
  <si>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</si>
  <si>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</si>
  <si>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</si>
  <si>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</si>
  <si>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</si>
  <si>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</si>
  <si>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</si>
  <si>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</si>
  <si>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</si>
  <si>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</si>
  <si>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</si>
  <si>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</si>
  <si>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</si>
  <si>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</si>
  <si>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</si>
  <si>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</si>
  <si>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</si>
  <si>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</si>
  <si>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</si>
  <si>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</si>
  <si>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</si>
  <si>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</si>
  <si>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</si>
  <si>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</si>
  <si>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</si>
  <si>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</si>
  <si>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</si>
  <si>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</si>
  <si>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</si>
  <si>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</si>
  <si>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</si>
  <si>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</si>
  <si>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</si>
  <si>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</si>
  <si>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</si>
  <si>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</si>
  <si>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</si>
  <si>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</si>
  <si>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</si>
  <si>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</si>
  <si>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</si>
  <si>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</si>
  <si>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</si>
  <si>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</si>
  <si>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</si>
  <si>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</si>
  <si>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</si>
  <si>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</si>
  <si>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</si>
  <si>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</si>
  <si>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</si>
  <si>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</si>
  <si>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</si>
  <si>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</si>
  <si>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</si>
  <si>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</si>
  <si>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</si>
  <si>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</si>
  <si>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</si>
  <si>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</si>
  <si>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</si>
  <si>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</si>
  <si>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</si>
  <si>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</si>
  <si>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</si>
  <si>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</si>
  <si>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</si>
  <si>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</si>
  <si>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</si>
  <si>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</si>
  <si>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</si>
  <si>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</si>
  <si>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</si>
  <si>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</si>
  <si>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</si>
  <si>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</si>
  <si>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</si>
  <si>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</si>
  <si>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</si>
  <si>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</si>
  <si>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</si>
  <si>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</si>
  <si>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</si>
  <si>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</si>
  <si>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</si>
  <si>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</si>
  <si>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</si>
  <si>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</si>
  <si>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</si>
  <si>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</si>
  <si>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</si>
  <si>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</si>
  <si>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</si>
  <si>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</si>
  <si>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</si>
  <si>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</si>
  <si>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</si>
  <si>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</si>
  <si>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</si>
  <si>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</si>
  <si>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</si>
  <si>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</si>
  <si>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</si>
  <si>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</si>
  <si>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</si>
  <si>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</si>
  <si>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</si>
  <si>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</si>
  <si>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</si>
  <si>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</si>
  <si>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</si>
  <si>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</si>
  <si>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</si>
  <si>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</si>
  <si>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</si>
  <si>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</si>
  <si>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</si>
  <si>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</si>
  <si>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</si>
  <si>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</si>
  <si>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</si>
  <si>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</si>
  <si>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</si>
  <si>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</si>
  <si>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</si>
  <si>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</si>
  <si>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</si>
  <si>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</si>
  <si>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</si>
  <si>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</si>
  <si>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</si>
  <si>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</si>
  <si>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</si>
  <si>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</si>
  <si>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</si>
  <si>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</si>
  <si>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</si>
  <si>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</si>
  <si>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</si>
  <si>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</si>
  <si>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</si>
  <si>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</si>
  <si>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</si>
  <si>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</si>
  <si>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</si>
  <si>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</si>
  <si>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</si>
  <si>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</si>
  <si>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</si>
  <si>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</si>
  <si>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</si>
  <si>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</si>
  <si>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</si>
  <si>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</si>
  <si>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</si>
  <si>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</si>
  <si>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</si>
  <si>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</si>
  <si>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</si>
  <si>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</si>
  <si>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</si>
  <si>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</si>
  <si>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</si>
  <si>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</si>
  <si>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</si>
  <si>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</si>
  <si>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</si>
  <si>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</si>
  <si>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</si>
  <si>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</si>
  <si>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</si>
  <si>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</si>
  <si>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</si>
  <si>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</si>
  <si>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</si>
  <si>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</si>
  <si>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</si>
  <si>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</si>
  <si>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</si>
  <si>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</si>
  <si>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</si>
  <si>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</si>
  <si>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</si>
  <si>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</si>
  <si>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</si>
  <si>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</si>
  <si>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</si>
  <si>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</si>
  <si>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</si>
  <si>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</si>
  <si>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</si>
  <si>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</si>
  <si>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</si>
  <si>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</si>
  <si>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</si>
  <si>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</si>
  <si>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</si>
  <si>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</si>
  <si>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</si>
  <si>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</si>
  <si>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</si>
  <si>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</si>
  <si>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</si>
  <si>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</si>
  <si>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</si>
  <si>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</si>
  <si>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</si>
  <si>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</si>
  <si>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</si>
  <si>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</si>
  <si>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</si>
  <si>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</si>
  <si>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</si>
  <si>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</si>
  <si>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</si>
  <si>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</si>
  <si>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</si>
  <si>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</si>
  <si>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</si>
  <si>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</si>
  <si>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</si>
  <si>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</si>
  <si>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</si>
  <si>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</si>
  <si>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</si>
  <si>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</si>
  <si>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</si>
  <si>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</si>
  <si>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</si>
  <si>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</si>
  <si>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</si>
  <si>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</si>
  <si>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</si>
  <si>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</si>
  <si>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</si>
  <si>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</si>
  <si>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</si>
  <si>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</si>
  <si>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</si>
  <si>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</si>
  <si>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</si>
  <si>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</si>
  <si>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</si>
  <si>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</si>
  <si>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</si>
  <si>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</si>
  <si>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</si>
  <si>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</si>
  <si>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</si>
  <si>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</si>
  <si>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</si>
  <si>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</si>
  <si>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</si>
  <si>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</si>
  <si>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</si>
  <si>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</si>
  <si>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</si>
  <si>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</si>
  <si>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</si>
  <si>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</si>
  <si>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</si>
  <si>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</si>
  <si>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</si>
  <si>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</si>
  <si>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</si>
  <si>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</si>
  <si>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</si>
  <si>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</si>
  <si>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</si>
  <si>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</si>
  <si>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</si>
  <si>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</si>
  <si>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</si>
  <si>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</si>
  <si>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</si>
  <si>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</si>
  <si>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</si>
  <si>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</si>
  <si>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</si>
  <si>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</si>
  <si>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</si>
  <si>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</si>
  <si>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</si>
  <si>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</si>
  <si>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</si>
  <si>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</si>
  <si>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</si>
  <si>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</si>
  <si>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</si>
  <si>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</si>
  <si>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</si>
  <si>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</si>
  <si>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</si>
  <si>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</si>
  <si>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</si>
  <si>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</si>
  <si>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</si>
  <si>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</si>
  <si>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</si>
  <si>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</si>
  <si>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</si>
  <si>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</si>
  <si>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</si>
  <si>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</si>
  <si>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</si>
  <si>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</si>
  <si>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</si>
  <si>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</si>
  <si>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</si>
  <si>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</si>
  <si>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</si>
  <si>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</si>
  <si>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</si>
  <si>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</si>
  <si>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</si>
  <si>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</si>
  <si>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</si>
  <si>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</si>
  <si>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</si>
  <si>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</si>
  <si>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</si>
  <si>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</si>
  <si>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</si>
  <si>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</si>
  <si>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</si>
  <si>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</si>
  <si>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</si>
  <si>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</si>
  <si>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</si>
  <si>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</si>
  <si>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</si>
  <si>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</si>
  <si>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</si>
  <si>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</si>
  <si>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</si>
  <si>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</si>
  <si>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</si>
  <si>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</si>
  <si>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</si>
  <si>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</si>
  <si>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</si>
  <si>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</si>
  <si>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</si>
  <si>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</si>
  <si>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</si>
  <si>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</si>
  <si>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</si>
  <si>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</si>
  <si>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</si>
  <si>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</si>
  <si>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</si>
  <si>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</si>
  <si>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</si>
  <si>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</si>
  <si>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</si>
  <si>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</si>
  <si>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</si>
  <si>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</si>
  <si>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</si>
  <si>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</si>
  <si>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</si>
  <si>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</si>
  <si>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</si>
  <si>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</si>
  <si>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</si>
  <si>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</si>
  <si>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</si>
  <si>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</si>
  <si>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</si>
  <si>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</si>
  <si>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</si>
  <si>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</si>
  <si>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</si>
  <si>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</si>
  <si>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</si>
  <si>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</si>
  <si>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</si>
  <si>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</si>
  <si>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</si>
  <si>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</si>
  <si>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</si>
  <si>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</si>
  <si>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</si>
  <si>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</si>
  <si>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</si>
  <si>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</si>
  <si>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</si>
  <si>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</si>
  <si>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</si>
  <si>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</si>
  <si>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</si>
  <si>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</si>
  <si>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</si>
  <si>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</si>
  <si>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</si>
  <si>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</si>
  <si>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</si>
  <si>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</si>
  <si>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</si>
  <si>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</si>
  <si>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</si>
  <si>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</si>
  <si>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</si>
  <si>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</si>
  <si>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</si>
  <si>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</si>
  <si>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</si>
  <si>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</si>
  <si>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</si>
  <si>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</si>
  <si>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</si>
  <si>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</si>
  <si>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</si>
  <si>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</si>
  <si>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</si>
  <si>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</si>
  <si>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</si>
  <si>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</si>
  <si>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</si>
  <si>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</si>
  <si>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</si>
  <si>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</si>
  <si>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</si>
  <si>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</si>
  <si>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</si>
  <si>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</si>
  <si>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</si>
  <si>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</si>
  <si>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</si>
  <si>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</si>
  <si>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</si>
  <si>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</si>
  <si>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</si>
  <si>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</si>
  <si>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</si>
  <si>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</si>
  <si>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</si>
  <si>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</si>
  <si>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</si>
  <si>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</si>
  <si>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</si>
  <si>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</si>
  <si>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</si>
  <si>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</si>
  <si>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</si>
  <si>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</si>
  <si>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</si>
  <si>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</si>
  <si>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</si>
  <si>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</si>
  <si>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</si>
  <si>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</si>
  <si>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</si>
  <si>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</si>
  <si>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</si>
  <si>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</si>
  <si>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</si>
  <si>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</si>
  <si>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</si>
  <si>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</si>
  <si>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</si>
  <si>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</si>
  <si>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</si>
  <si>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</si>
  <si>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</si>
  <si>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</si>
  <si>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</si>
  <si>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</si>
  <si>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</si>
  <si>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</si>
  <si>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</si>
  <si>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</si>
  <si>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</si>
  <si>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</si>
  <si>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</si>
  <si>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</si>
  <si>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</si>
  <si>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</si>
  <si>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</si>
  <si>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</si>
  <si>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</si>
  <si>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</si>
  <si>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</si>
  <si>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</si>
  <si>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</si>
  <si>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</si>
  <si>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</si>
  <si>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</si>
  <si>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</si>
  <si>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</si>
  <si>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</si>
  <si>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</si>
  <si>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</si>
  <si>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</si>
  <si>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</si>
  <si>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</si>
  <si>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</si>
  <si>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</si>
  <si>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</si>
  <si>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</si>
  <si>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</si>
  <si>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</si>
  <si>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</si>
  <si>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</si>
  <si>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</si>
  <si>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</si>
  <si>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</si>
  <si>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</si>
  <si>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</si>
  <si>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</si>
  <si>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</si>
  <si>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</si>
  <si>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</si>
  <si>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</si>
  <si>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</si>
  <si>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</si>
  <si>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</si>
  <si>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</si>
  <si>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</si>
  <si>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</si>
  <si>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</si>
  <si>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</si>
  <si>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</si>
  <si>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</si>
  <si>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</si>
  <si>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</si>
  <si>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</si>
  <si>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</si>
  <si>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</si>
  <si>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</si>
  <si>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</si>
  <si>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</si>
  <si>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</si>
  <si>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</si>
  <si>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</si>
  <si>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</si>
  <si>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</si>
  <si>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</si>
  <si>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</si>
  <si>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</si>
  <si>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</si>
  <si>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</si>
  <si>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</si>
  <si>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</si>
  <si>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</si>
  <si>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</si>
  <si>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</si>
  <si>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</si>
  <si>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</si>
  <si>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</si>
  <si>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</si>
  <si>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</si>
  <si>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</si>
  <si>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</si>
  <si>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</si>
  <si>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</si>
  <si>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</si>
  <si>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</si>
  <si>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</si>
  <si>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</si>
  <si>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</si>
  <si>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</si>
  <si>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</si>
  <si>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</si>
  <si>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</si>
  <si>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</si>
  <si>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</si>
  <si>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</si>
  <si>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</si>
  <si>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</si>
  <si>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</si>
  <si>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</si>
  <si>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</si>
  <si>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</si>
  <si>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</si>
  <si>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</si>
  <si>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</si>
  <si>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</si>
  <si>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</si>
  <si>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</si>
  <si>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</si>
  <si>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</si>
  <si>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</si>
  <si>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</si>
  <si>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</si>
  <si>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</si>
  <si>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</si>
  <si>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</si>
  <si>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</si>
  <si>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</si>
  <si>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</si>
  <si>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</si>
  <si>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</si>
  <si>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</si>
  <si>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</si>
  <si>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</si>
  <si>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</si>
  <si>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</si>
  <si>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</si>
  <si>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</si>
  <si>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</si>
  <si>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</si>
  <si>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</si>
  <si>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</si>
  <si>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</si>
  <si>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</si>
  <si>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</si>
  <si>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</si>
  <si>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</si>
  <si>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</si>
  <si>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</si>
  <si>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</si>
  <si>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</si>
  <si>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</si>
  <si>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</si>
  <si>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</si>
  <si>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</si>
  <si>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</si>
  <si>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</si>
  <si>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</si>
  <si>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</si>
  <si>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</si>
  <si>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</si>
  <si>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</si>
  <si>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</si>
  <si>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</si>
  <si>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</si>
  <si>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</si>
  <si>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</si>
  <si>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</si>
  <si>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</si>
  <si>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</si>
  <si>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</si>
  <si>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</si>
  <si>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</si>
  <si>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</si>
  <si>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</si>
  <si>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</si>
  <si>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</si>
  <si>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</si>
  <si>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</si>
  <si>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</si>
  <si>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</si>
  <si>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</si>
  <si>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</si>
  <si>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</si>
  <si>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</si>
  <si>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</si>
  <si>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</si>
  <si>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</si>
  <si>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</si>
  <si>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</si>
  <si>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</si>
  <si>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</si>
  <si>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</si>
  <si>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</si>
  <si>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</si>
  <si>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</si>
  <si>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</si>
  <si>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</si>
  <si>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</si>
  <si>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</si>
  <si>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</si>
  <si>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</si>
  <si>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</si>
  <si>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</si>
  <si>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</si>
  <si>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</si>
  <si>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</si>
  <si>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</si>
  <si>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</si>
  <si>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</si>
  <si>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</si>
  <si>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</si>
  <si>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</si>
  <si>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</si>
  <si>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</si>
  <si>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</si>
  <si>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</si>
  <si>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</si>
  <si>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</si>
  <si>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</si>
  <si>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</si>
  <si>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</si>
  <si>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</si>
  <si>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</si>
  <si>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</si>
  <si>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</si>
  <si>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</si>
  <si>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</si>
  <si>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</si>
  <si>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</si>
  <si>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</si>
  <si>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</si>
  <si>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</si>
  <si>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</si>
  <si>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</si>
  <si>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</si>
  <si>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</si>
  <si>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</si>
  <si>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</si>
  <si>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</si>
  <si>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</si>
  <si>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</si>
  <si>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</si>
  <si>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</si>
  <si>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</si>
  <si>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</si>
  <si>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</si>
  <si>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</si>
  <si>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</si>
  <si>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</si>
  <si>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</si>
  <si>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</si>
  <si>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</si>
  <si>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</si>
  <si>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</si>
  <si>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</si>
  <si>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</si>
  <si>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</si>
  <si>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</si>
  <si>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</si>
  <si>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</si>
  <si>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</si>
  <si>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</si>
  <si>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</si>
  <si>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</si>
  <si>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</si>
  <si>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</si>
  <si>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</si>
  <si>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</si>
  <si>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</si>
  <si>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</si>
  <si>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</si>
  <si>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</si>
  <si>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</si>
  <si>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</si>
  <si>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</si>
  <si>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</si>
  <si>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</si>
  <si>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</si>
  <si>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</si>
  <si>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</si>
  <si>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</si>
  <si>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</si>
  <si>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</si>
  <si>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</si>
  <si>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</si>
  <si>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</si>
  <si>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</si>
  <si>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</si>
  <si>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</si>
  <si>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</si>
  <si>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</si>
  <si>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</si>
  <si>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</si>
  <si>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</si>
  <si>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</si>
  <si>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</si>
  <si>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</si>
  <si>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</si>
  <si>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</si>
  <si>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</si>
  <si>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</si>
  <si>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</si>
  <si>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</si>
  <si>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</si>
  <si>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</si>
  <si>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</si>
  <si>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</si>
  <si>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</si>
  <si>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</si>
  <si>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</si>
  <si>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</si>
  <si>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</si>
  <si>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</si>
  <si>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</si>
  <si>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</si>
  <si>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</si>
  <si>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</si>
  <si>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</si>
  <si>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</si>
  <si>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</si>
  <si>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</si>
  <si>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</si>
  <si>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</si>
  <si>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</si>
  <si>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</si>
  <si>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</si>
  <si>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</si>
  <si>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</si>
  <si>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</si>
  <si>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</si>
  <si>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</si>
  <si>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</si>
  <si>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</si>
  <si>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</si>
  <si>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</si>
  <si>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</si>
  <si>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</si>
  <si>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</si>
  <si>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</si>
  <si>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</si>
  <si>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</si>
  <si>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</si>
  <si>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</si>
  <si>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</si>
  <si>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</si>
  <si>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</si>
  <si>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</si>
  <si>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</si>
  <si>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</si>
  <si>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</si>
  <si>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</si>
  <si>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</si>
  <si>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</si>
  <si>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</si>
  <si>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</si>
  <si>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</si>
  <si>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</si>
  <si>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</si>
  <si>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</si>
  <si>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</si>
  <si>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</si>
  <si>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</si>
  <si>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</si>
  <si>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</si>
  <si>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</si>
  <si>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</si>
  <si>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</si>
  <si>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</si>
  <si>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</si>
  <si>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</si>
  <si>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</si>
  <si>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</si>
  <si>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</si>
  <si>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</si>
  <si>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</si>
  <si>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</si>
  <si>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</si>
  <si>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</si>
  <si>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</si>
  <si>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</si>
  <si>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</si>
  <si>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</si>
  <si>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</si>
  <si>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</si>
  <si>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</si>
  <si>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</si>
  <si>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</si>
  <si>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</si>
  <si>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</si>
  <si>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</si>
  <si>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</si>
  <si>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</si>
  <si>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</si>
  <si>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</si>
  <si>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</si>
  <si>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</si>
  <si>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</si>
  <si>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</si>
  <si>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</si>
  <si>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</si>
  <si>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</si>
  <si>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</si>
  <si>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</si>
  <si>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</si>
  <si>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</si>
  <si>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</si>
  <si>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</si>
  <si>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</si>
  <si>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</si>
  <si>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</si>
  <si>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</si>
  <si>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</si>
  <si>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</si>
  <si>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</si>
  <si>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</si>
  <si>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</si>
  <si>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</si>
  <si>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</si>
  <si>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</si>
  <si>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</si>
  <si>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</si>
  <si>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</si>
  <si>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</si>
  <si>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</si>
  <si>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</si>
  <si>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</si>
  <si>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</si>
  <si>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</si>
  <si>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</si>
  <si>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</si>
  <si>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</si>
  <si>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</si>
  <si>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</si>
  <si>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</si>
  <si>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</si>
  <si>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</si>
  <si>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</si>
  <si>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</si>
  <si>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</si>
  <si>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</si>
  <si>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</si>
  <si>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</si>
  <si>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</si>
  <si>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</si>
  <si>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</si>
  <si>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</si>
  <si>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</si>
  <si>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</si>
  <si>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</si>
  <si>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</si>
  <si>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</si>
  <si>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</si>
  <si>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</si>
  <si>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</si>
  <si>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</si>
  <si>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</si>
  <si>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</si>
  <si>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</si>
  <si>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</si>
  <si>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</si>
  <si>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</si>
  <si>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</si>
  <si>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</si>
  <si>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</si>
  <si>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</si>
  <si>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</si>
  <si>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</si>
  <si>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</si>
  <si>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</si>
  <si>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</si>
  <si>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</si>
  <si>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</si>
  <si>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</si>
  <si>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</si>
  <si>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</si>
  <si>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</si>
  <si>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</si>
  <si>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</si>
  <si>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</si>
  <si>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</si>
  <si>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</si>
  <si>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</si>
  <si>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</si>
  <si>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</si>
  <si>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</si>
  <si>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</si>
  <si>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</si>
  <si>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</si>
  <si>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</si>
  <si>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</si>
  <si>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</si>
  <si>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</si>
  <si>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</si>
  <si>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</si>
  <si>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</si>
  <si>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</si>
  <si>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</si>
  <si>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</si>
  <si>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</si>
  <si>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</si>
  <si>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</si>
  <si>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</si>
  <si>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</si>
  <si>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</si>
  <si>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</si>
  <si>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</si>
  <si>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</si>
  <si>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</si>
  <si>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</si>
  <si>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</si>
  <si>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</si>
  <si>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</si>
  <si>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</si>
  <si>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</si>
  <si>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</si>
  <si>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</si>
  <si>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</si>
  <si>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</si>
  <si>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</si>
  <si>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</si>
  <si>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</si>
  <si>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</si>
  <si>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</si>
  <si>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</si>
  <si>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</si>
  <si>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</si>
  <si>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</si>
  <si>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</si>
  <si>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</si>
  <si>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</si>
  <si>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</si>
  <si>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</si>
  <si>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</si>
  <si>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</si>
  <si>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</si>
  <si>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</si>
  <si>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</si>
  <si>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</si>
  <si>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</si>
  <si>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</si>
  <si>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</si>
  <si>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</si>
  <si>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</si>
  <si>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</si>
  <si>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</si>
  <si>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</si>
  <si>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</si>
  <si>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</si>
  <si>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</si>
  <si>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</si>
  <si>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</si>
  <si>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</si>
  <si>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</si>
  <si>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</si>
  <si>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</si>
  <si>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</si>
  <si>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</si>
  <si>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</si>
  <si>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</si>
  <si>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</si>
  <si>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</si>
  <si>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</si>
  <si>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</si>
  <si>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</si>
  <si>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</si>
  <si>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</si>
  <si>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</si>
  <si>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</si>
  <si>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</si>
  <si>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</si>
  <si>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</si>
  <si>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</si>
  <si>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</si>
  <si>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</si>
  <si>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</si>
  <si>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</si>
  <si>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</si>
  <si>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</si>
  <si>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</si>
  <si>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</si>
  <si>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</si>
  <si>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</si>
  <si>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</si>
  <si>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</si>
  <si>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</si>
  <si>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</si>
  <si>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</si>
  <si>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</si>
  <si>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</si>
  <si>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</si>
  <si>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</si>
  <si>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</si>
  <si>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</si>
  <si>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</si>
  <si>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</si>
  <si>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</si>
  <si>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</si>
  <si>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</si>
  <si>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</si>
  <si>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</si>
  <si>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</si>
  <si>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</si>
  <si>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</si>
  <si>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</si>
  <si>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</si>
  <si>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</si>
  <si>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</si>
  <si>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</si>
  <si>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</si>
  <si>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</si>
  <si>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</si>
  <si>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</si>
  <si>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</si>
  <si>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</si>
  <si>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</si>
  <si>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</si>
  <si>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</si>
  <si>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</si>
  <si>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</si>
  <si>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</si>
  <si>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</si>
  <si>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</si>
  <si>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</si>
  <si>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</si>
  <si>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</si>
  <si>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</si>
  <si>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</si>
  <si>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</si>
  <si>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</si>
  <si>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</si>
  <si>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</si>
  <si>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</si>
  <si>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</si>
  <si>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</si>
  <si>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</si>
  <si>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</si>
  <si>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</si>
  <si>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</si>
  <si>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</si>
  <si>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</si>
  <si>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</si>
  <si>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</si>
  <si>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</si>
  <si>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</si>
  <si>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</si>
  <si>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</si>
  <si>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</si>
  <si>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</si>
  <si>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</si>
  <si>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</si>
  <si>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</si>
  <si>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</si>
  <si>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</si>
  <si>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</si>
  <si>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</si>
  <si>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</si>
  <si>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</si>
  <si>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</si>
  <si>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</si>
  <si>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</si>
  <si>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</si>
  <si>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</si>
  <si>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</si>
  <si>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</si>
  <si>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</si>
  <si>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</si>
  <si>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</si>
  <si>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</si>
  <si>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</si>
  <si>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</si>
  <si>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</si>
  <si>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</si>
  <si>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</si>
  <si>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</si>
  <si>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</si>
  <si>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</si>
  <si>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</si>
  <si>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</si>
  <si>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</si>
  <si>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</si>
  <si>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</si>
  <si>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</si>
  <si>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</si>
  <si>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</si>
  <si>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</si>
  <si>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</si>
  <si>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</si>
  <si>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</si>
  <si>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</si>
  <si>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</si>
  <si>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</si>
  <si>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</si>
  <si>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</si>
  <si>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</si>
  <si>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</si>
  <si>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</si>
  <si>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</si>
  <si>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</si>
  <si>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</si>
  <si>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</si>
  <si>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</si>
  <si>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</si>
  <si>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</si>
  <si>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</si>
  <si>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</si>
  <si>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</si>
  <si>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</si>
  <si>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</si>
  <si>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</si>
  <si>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</si>
  <si>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</si>
  <si>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</si>
  <si>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</si>
  <si>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</si>
  <si>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</si>
  <si>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</si>
  <si>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</si>
  <si>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</si>
  <si>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</si>
  <si>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</si>
  <si>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</si>
  <si>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</si>
  <si>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</si>
  <si>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</si>
  <si>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</si>
  <si>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</si>
  <si>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</si>
  <si>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</si>
  <si>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</si>
  <si>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</si>
  <si>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</si>
  <si>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</si>
  <si>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</si>
  <si>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</si>
  <si>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</si>
  <si>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</si>
  <si>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</si>
  <si>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</si>
  <si>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</si>
  <si>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</si>
  <si>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</si>
  <si>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</si>
  <si>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</si>
  <si>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</si>
  <si>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</si>
  <si>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</si>
  <si>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</si>
  <si>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</si>
  <si>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</si>
  <si>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</si>
  <si>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</si>
  <si>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</si>
  <si>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</si>
  <si>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</si>
  <si>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</si>
  <si>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</si>
  <si>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</si>
  <si>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</si>
  <si>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</si>
  <si>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</si>
  <si>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</si>
  <si>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</si>
  <si>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</si>
  <si>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</si>
  <si>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</si>
  <si>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</si>
  <si>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</si>
  <si>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</si>
  <si>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</si>
  <si>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</si>
  <si>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</si>
  <si>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</si>
  <si>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</si>
  <si>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</si>
  <si>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</si>
  <si>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</si>
  <si>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</si>
  <si>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</si>
  <si>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</si>
  <si>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</si>
  <si>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</si>
  <si>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</si>
  <si>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</si>
  <si>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</si>
  <si>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</si>
  <si>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</si>
  <si>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</si>
  <si>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</si>
  <si>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</si>
  <si>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</si>
  <si>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</si>
  <si>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</si>
  <si>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</si>
  <si>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</si>
  <si>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</si>
  <si>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</si>
  <si>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</si>
  <si>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</si>
  <si>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</si>
  <si>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</si>
  <si>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</si>
  <si>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</si>
  <si>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</si>
  <si>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</si>
  <si>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</si>
  <si>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</si>
  <si>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</si>
  <si>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</si>
  <si>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</si>
  <si>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</si>
  <si>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</si>
  <si>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</si>
  <si>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</si>
  <si>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</si>
  <si>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</si>
  <si>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</si>
  <si>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</si>
  <si>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</si>
  <si>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</si>
  <si>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</si>
  <si>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</si>
  <si>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</si>
  <si>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</si>
  <si>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</si>
  <si>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</si>
  <si>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</si>
  <si>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</si>
  <si>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</si>
  <si>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</si>
  <si>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</si>
  <si>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</si>
  <si>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</si>
  <si>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</si>
  <si>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</si>
  <si>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</si>
  <si>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</si>
  <si>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</si>
  <si>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</si>
  <si>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</si>
  <si>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</si>
  <si>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</si>
  <si>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</si>
  <si>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</si>
  <si>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</si>
  <si>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</si>
  <si>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</si>
  <si>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</si>
  <si>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</si>
  <si>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</si>
  <si>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</si>
  <si>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</si>
  <si>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</si>
  <si>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</si>
  <si>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</si>
  <si>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</si>
  <si>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</si>
  <si>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</si>
  <si>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</si>
  <si>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</si>
  <si>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</si>
  <si>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</si>
  <si>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</si>
  <si>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</si>
  <si>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</si>
  <si>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</si>
  <si>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</si>
  <si>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</si>
  <si>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</si>
  <si>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</si>
  <si>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</si>
  <si>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</si>
  <si>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</si>
  <si>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</si>
  <si>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</si>
  <si>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</si>
  <si>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</si>
  <si>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</si>
  <si>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</si>
  <si>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</si>
  <si>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</si>
  <si>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</si>
  <si>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</si>
  <si>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</si>
  <si>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</si>
  <si>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</si>
  <si>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</si>
  <si>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</si>
  <si>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</si>
  <si>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</si>
  <si>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</si>
  <si>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</si>
  <si>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</si>
  <si>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</si>
  <si>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</si>
  <si>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</si>
  <si>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</si>
  <si>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</si>
  <si>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</si>
  <si>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</si>
  <si>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</si>
  <si>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</si>
  <si>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</si>
  <si>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</si>
  <si>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</si>
  <si>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</si>
  <si>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</si>
  <si>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</si>
  <si>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</si>
  <si>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</si>
  <si>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</si>
  <si>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</si>
  <si>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</si>
  <si>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</si>
  <si>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</si>
  <si>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</si>
  <si>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</si>
  <si>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</si>
  <si>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</si>
  <si>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</si>
  <si>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</si>
  <si>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</si>
  <si>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</si>
  <si>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</si>
  <si>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</si>
  <si>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</si>
  <si>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</si>
  <si>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</si>
  <si>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</si>
  <si>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</si>
  <si>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</si>
  <si>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</si>
  <si>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</si>
  <si>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</si>
  <si>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</si>
  <si>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</si>
  <si>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</si>
  <si>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</si>
  <si>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</si>
  <si>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</si>
  <si>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</si>
  <si>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</si>
  <si>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</si>
  <si>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</si>
  <si>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</si>
  <si>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</si>
  <si>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</si>
  <si>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</si>
  <si>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</si>
  <si>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</si>
  <si>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</si>
  <si>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</si>
  <si>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</si>
  <si>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</si>
  <si>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</si>
  <si>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</si>
  <si>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</si>
  <si>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</si>
  <si>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</si>
  <si>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</si>
  <si>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</si>
  <si>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</si>
  <si>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</si>
  <si>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</si>
  <si>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</si>
  <si>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</si>
  <si>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</si>
  <si>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</si>
  <si>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</si>
  <si>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</si>
  <si>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</si>
  <si>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</si>
  <si>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</si>
  <si>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</si>
  <si>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</si>
  <si>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</si>
  <si>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</si>
  <si>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</si>
  <si>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</si>
  <si>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</si>
  <si>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</si>
  <si>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</si>
  <si>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</si>
  <si>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</si>
  <si>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</si>
  <si>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</si>
  <si>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</si>
  <si>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</si>
  <si>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</si>
  <si>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</si>
  <si>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</si>
  <si>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</si>
  <si>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</si>
  <si>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</si>
  <si>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</si>
  <si>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</si>
  <si>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</si>
  <si>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</si>
  <si>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</si>
  <si>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</si>
  <si>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</si>
  <si>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</si>
  <si>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</si>
  <si>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</si>
  <si>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</si>
  <si>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</si>
  <si>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</si>
  <si>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</si>
  <si>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</si>
  <si>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</si>
  <si>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</si>
  <si>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</si>
  <si>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</si>
  <si>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</si>
  <si>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</si>
  <si>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</si>
  <si>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</si>
  <si>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</si>
  <si>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</si>
  <si>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</si>
  <si>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</si>
  <si>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</si>
  <si>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</si>
  <si>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</si>
  <si>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</si>
  <si>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</si>
  <si>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</si>
  <si>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</si>
  <si>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</si>
  <si>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</si>
  <si>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</si>
  <si>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</si>
  <si>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</si>
  <si>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</si>
  <si>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</si>
  <si>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</si>
  <si>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</si>
  <si>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</si>
  <si>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</si>
  <si>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</si>
  <si>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</si>
  <si>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</si>
  <si>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</si>
  <si>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</si>
  <si>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</si>
  <si>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</si>
  <si>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</si>
  <si>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</si>
  <si>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</si>
  <si>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</si>
  <si>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</si>
  <si>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</si>
  <si>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</si>
  <si>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</si>
  <si>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</si>
  <si>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</si>
  <si>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</si>
  <si>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</si>
  <si>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</si>
  <si>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</si>
  <si>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</si>
  <si>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</si>
  <si>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</si>
  <si>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</si>
  <si>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</si>
  <si>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</si>
  <si>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</si>
  <si>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</si>
  <si>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</si>
  <si>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</si>
  <si>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</si>
  <si>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</si>
  <si>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</si>
  <si>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</si>
  <si>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</si>
  <si>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</si>
  <si>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</si>
  <si>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</si>
  <si>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</si>
  <si>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</si>
  <si>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</si>
  <si>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</si>
  <si>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</si>
  <si>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</si>
  <si>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</si>
  <si>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</si>
  <si>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</si>
  <si>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</si>
  <si>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</si>
  <si>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</si>
  <si>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</si>
  <si>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</si>
  <si>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</si>
  <si>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</si>
  <si>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</si>
  <si>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</si>
  <si>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</si>
  <si>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</si>
  <si>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</si>
  <si>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</si>
  <si>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</si>
  <si>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</si>
  <si>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</si>
  <si>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</si>
  <si>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</si>
  <si>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</si>
  <si>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</si>
  <si>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</si>
  <si>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</si>
  <si>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</si>
  <si>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</si>
  <si>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</si>
  <si>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</si>
  <si>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</si>
  <si>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</si>
  <si>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</si>
  <si>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</si>
  <si>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</si>
  <si>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</si>
  <si>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</si>
  <si>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</si>
  <si>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</si>
  <si>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</si>
  <si>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</si>
  <si>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</si>
  <si>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</si>
  <si>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</si>
  <si>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</si>
  <si>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</si>
  <si>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</si>
  <si>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</si>
  <si>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</si>
  <si>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</si>
  <si>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</si>
  <si>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</si>
  <si>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</si>
  <si>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</si>
  <si>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</si>
  <si>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</si>
  <si>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</si>
  <si>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</si>
  <si>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</si>
  <si>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</si>
  <si>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</si>
  <si>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</si>
  <si>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</si>
  <si>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</si>
  <si>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</si>
  <si>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</si>
  <si>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</si>
  <si>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</si>
  <si>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</si>
  <si>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</si>
  <si>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</si>
  <si>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</si>
  <si>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</si>
  <si>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</si>
  <si>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</si>
  <si>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</si>
  <si>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</si>
  <si>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</si>
  <si>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</si>
  <si>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</si>
  <si>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</si>
  <si>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</si>
  <si>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</si>
  <si>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</si>
  <si>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</si>
  <si>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</si>
  <si>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</si>
  <si>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</si>
  <si>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</si>
  <si>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</si>
  <si>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</si>
  <si>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</si>
  <si>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</si>
  <si>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</si>
  <si>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</si>
  <si>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</si>
  <si>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</si>
  <si>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</si>
  <si>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</si>
  <si>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</si>
  <si>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</si>
  <si>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</si>
  <si>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</si>
  <si>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</si>
  <si>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</si>
  <si>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</si>
  <si>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</si>
  <si>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</si>
  <si>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</si>
  <si>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</si>
  <si>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</si>
  <si>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</si>
  <si>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</si>
  <si>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</si>
  <si>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</si>
  <si>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</si>
  <si>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</si>
  <si>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</si>
  <si>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</si>
  <si>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</si>
  <si>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</si>
  <si>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</si>
  <si>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</si>
  <si>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</si>
  <si>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</si>
  <si>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</si>
  <si>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</si>
  <si>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</si>
  <si>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</si>
  <si>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</si>
  <si>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</si>
  <si>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</si>
  <si>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</si>
  <si>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</si>
  <si>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</si>
  <si>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</si>
  <si>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</si>
  <si>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</si>
  <si>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</si>
  <si>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</si>
  <si>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</si>
  <si>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</si>
  <si>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</si>
  <si>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</si>
  <si>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</si>
  <si>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</si>
  <si>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</si>
  <si>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</si>
  <si>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</si>
  <si>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</si>
  <si>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</si>
  <si>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</si>
  <si>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</si>
  <si>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</si>
  <si>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</si>
  <si>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</si>
  <si>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</si>
  <si>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</si>
  <si>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</si>
  <si>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</si>
  <si>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</si>
  <si>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</si>
  <si>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</si>
  <si>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</si>
  <si>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</si>
  <si>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</si>
  <si>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</si>
  <si>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</si>
  <si>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</si>
  <si>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</si>
  <si>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</si>
  <si>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</si>
  <si>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</si>
  <si>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</si>
  <si>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</si>
  <si>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</si>
  <si>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</si>
  <si>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</si>
  <si>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</si>
  <si>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</si>
  <si>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</si>
  <si>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</si>
  <si>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</si>
  <si>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</si>
  <si>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</si>
  <si>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</si>
  <si>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</si>
  <si>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</si>
  <si>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</si>
  <si>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</si>
  <si>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</si>
  <si>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</si>
  <si>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</si>
  <si>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</si>
  <si>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</si>
  <si>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</si>
  <si>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</si>
  <si>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</si>
  <si>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</si>
  <si>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</si>
  <si>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</si>
  <si>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</si>
  <si>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</si>
  <si>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</si>
  <si>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</si>
  <si>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</si>
  <si>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</si>
  <si>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</si>
  <si>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</si>
  <si>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</si>
  <si>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</si>
  <si>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</si>
  <si>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</si>
  <si>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</si>
  <si>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</si>
  <si>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</si>
  <si>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</si>
  <si>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</si>
  <si>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</si>
  <si>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</si>
  <si>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</si>
  <si>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</si>
  <si>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</si>
  <si>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</si>
  <si>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</si>
  <si>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</si>
  <si>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</si>
  <si>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</si>
  <si>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</si>
  <si>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</si>
  <si>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</si>
  <si>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</si>
  <si>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</si>
  <si>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</si>
  <si>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</si>
  <si>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</si>
  <si>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</si>
  <si>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</si>
  <si>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</si>
  <si>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</si>
  <si>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</si>
  <si>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</si>
  <si>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</si>
  <si>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</si>
  <si>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</si>
  <si>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</si>
  <si>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</si>
  <si>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</si>
  <si>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</si>
  <si>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</si>
  <si>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</si>
  <si>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</si>
  <si>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</si>
  <si>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</si>
  <si>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</si>
  <si>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</si>
  <si>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</si>
  <si>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</si>
  <si>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</si>
  <si>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</si>
  <si>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</si>
  <si>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</si>
  <si>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</si>
  <si>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</si>
  <si>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</si>
  <si>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</si>
  <si>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</si>
  <si>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</si>
  <si>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</si>
  <si>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</si>
  <si>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</si>
  <si>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</si>
  <si>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</si>
  <si>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</si>
  <si>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</si>
  <si>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</si>
  <si>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</si>
  <si>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</si>
  <si>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</si>
  <si>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</si>
  <si>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</si>
  <si>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</si>
  <si>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</si>
  <si>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</si>
  <si>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</si>
  <si>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</si>
  <si>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</si>
  <si>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</si>
  <si>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</si>
  <si>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</si>
  <si>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</si>
  <si>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</si>
  <si>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</si>
  <si>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</si>
  <si>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</si>
  <si>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</si>
  <si>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</si>
  <si>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</si>
  <si>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</si>
  <si>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</si>
  <si>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</si>
  <si>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</si>
  <si>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</si>
  <si>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</si>
  <si>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</si>
  <si>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</si>
  <si>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</si>
  <si>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</si>
  <si>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</si>
  <si>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</si>
  <si>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</si>
  <si>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</si>
  <si>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</si>
  <si>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</si>
  <si>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</si>
  <si>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</si>
  <si>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</si>
  <si>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</si>
  <si>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</si>
  <si>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</si>
  <si>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</si>
  <si>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</si>
  <si>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</si>
  <si>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</si>
  <si>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</si>
  <si>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</si>
  <si>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</si>
  <si>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</si>
  <si>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</si>
  <si>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</si>
  <si>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</si>
  <si>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</si>
  <si>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</si>
  <si>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</si>
  <si>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</si>
  <si>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</si>
  <si>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</si>
  <si>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</si>
  <si>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</si>
  <si>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</si>
  <si>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</si>
  <si>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</si>
  <si>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</si>
  <si>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</si>
  <si>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</si>
  <si>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</si>
  <si>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</si>
  <si>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</si>
  <si>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</si>
  <si>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</si>
  <si>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</si>
  <si>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</si>
  <si>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</si>
  <si>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</si>
  <si>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</si>
  <si>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</si>
  <si>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</si>
  <si>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</si>
  <si>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</si>
  <si>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</si>
  <si>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</si>
  <si>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</si>
  <si>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</si>
  <si>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</si>
  <si>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</si>
  <si>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</si>
  <si>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</si>
  <si>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</si>
  <si>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</si>
  <si>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</si>
  <si>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</si>
  <si>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</si>
  <si>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</si>
  <si>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</si>
  <si>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</si>
  <si>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</si>
  <si>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</si>
  <si>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</si>
  <si>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</si>
  <si>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</si>
  <si>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</si>
  <si>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</si>
  <si>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</si>
  <si>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</si>
  <si>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</si>
  <si>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</si>
  <si>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</si>
  <si>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</si>
  <si>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</si>
  <si>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</si>
  <si>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</si>
  <si>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</si>
  <si>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</si>
  <si>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</si>
  <si>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</si>
  <si>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</si>
  <si>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</si>
  <si>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</si>
  <si>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</si>
  <si>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</si>
  <si>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</si>
  <si>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</si>
  <si>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</si>
  <si>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</si>
  <si>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</si>
  <si>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</si>
  <si>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</si>
  <si>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</si>
  <si>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</si>
  <si>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</si>
  <si>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</si>
  <si>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</si>
  <si>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</si>
  <si>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</si>
  <si>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</si>
  <si>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</si>
  <si>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</si>
  <si>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</si>
  <si>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</si>
  <si>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</si>
  <si>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</si>
  <si>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</si>
  <si>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</si>
  <si>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</si>
  <si>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</si>
  <si>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</si>
  <si>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</si>
  <si>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</si>
  <si>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</si>
  <si>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</si>
  <si>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</si>
  <si>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</si>
  <si>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</si>
  <si>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</si>
  <si>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</si>
  <si>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</si>
  <si>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</si>
  <si>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</si>
  <si>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</si>
  <si>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</si>
  <si>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</si>
  <si>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</si>
  <si>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</si>
  <si>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</si>
  <si>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</si>
  <si>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</si>
  <si>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</si>
  <si>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</si>
  <si>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</si>
  <si>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</si>
  <si>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</si>
  <si>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</si>
  <si>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</si>
  <si>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</si>
  <si>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</si>
  <si>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</si>
  <si>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</si>
  <si>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</si>
  <si>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</si>
  <si>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</si>
  <si>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</si>
  <si>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</si>
  <si>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</si>
  <si>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</si>
  <si>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</si>
  <si>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</si>
  <si>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</si>
  <si>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</si>
  <si>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</si>
  <si>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</si>
  <si>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</si>
  <si>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</si>
  <si>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</si>
  <si>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</si>
  <si>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</si>
  <si>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</si>
  <si>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</si>
  <si>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</si>
  <si>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</si>
  <si>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</si>
  <si>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</si>
  <si>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</si>
  <si>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</si>
  <si>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</si>
  <si>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</si>
  <si>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</si>
  <si>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</si>
  <si>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</si>
  <si>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</si>
  <si>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</si>
  <si>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</si>
  <si>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</si>
  <si>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</si>
  <si>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</si>
  <si>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</si>
  <si>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</si>
  <si>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</si>
  <si>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</si>
  <si>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</si>
  <si>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</si>
  <si>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</si>
  <si>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</si>
  <si>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</si>
  <si>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</si>
  <si>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</si>
  <si>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</si>
  <si>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</si>
  <si>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</si>
  <si>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</si>
  <si>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</si>
  <si>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</si>
  <si>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</si>
  <si>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</si>
  <si>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</si>
  <si>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</si>
  <si>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</si>
  <si>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</si>
  <si>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</si>
  <si>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</si>
  <si>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</si>
  <si>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</si>
  <si>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</si>
  <si>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</si>
  <si>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</si>
  <si>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</si>
  <si>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</si>
  <si>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</si>
  <si>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</si>
  <si>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</si>
  <si>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</si>
  <si>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</si>
  <si>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</si>
  <si>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</si>
  <si>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</si>
  <si>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</si>
  <si>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</si>
  <si>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</si>
  <si>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</si>
  <si>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</si>
  <si>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</si>
  <si>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</si>
  <si>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</si>
  <si>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</si>
  <si>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</si>
  <si>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</si>
  <si>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</si>
  <si>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</si>
  <si>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</si>
  <si>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</si>
  <si>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</si>
  <si>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</si>
  <si>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</si>
  <si>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</si>
  <si>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</si>
  <si>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</si>
  <si>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</si>
  <si>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</si>
  <si>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</si>
  <si>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</si>
  <si>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</si>
  <si>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</si>
  <si>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</si>
  <si>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</si>
  <si>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</si>
  <si>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</si>
  <si>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</si>
  <si>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</si>
  <si>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</si>
  <si>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</si>
  <si>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</si>
  <si>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</si>
  <si>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</si>
  <si>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</si>
  <si>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</si>
  <si>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</si>
  <si>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</si>
  <si>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</si>
  <si>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</si>
  <si>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</si>
  <si>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</si>
  <si>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</si>
  <si>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</si>
  <si>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</si>
  <si>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</si>
  <si>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</si>
  <si>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</si>
  <si>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</si>
  <si>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</si>
  <si>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</si>
  <si>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</si>
  <si>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</si>
  <si>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</si>
  <si>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</si>
  <si>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</si>
  <si>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</si>
  <si>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</si>
  <si>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</si>
  <si>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</si>
  <si>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</si>
  <si>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</si>
  <si>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</si>
  <si>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</si>
  <si>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</si>
  <si>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</si>
  <si>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</si>
  <si>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</si>
  <si>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</si>
  <si>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</si>
  <si>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</si>
  <si>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</si>
  <si>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</si>
  <si>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</si>
  <si>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</si>
  <si>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</si>
  <si>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</si>
  <si>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</si>
  <si>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</si>
  <si>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</si>
  <si>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</si>
  <si>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</si>
  <si>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</si>
  <si>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</si>
  <si>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</si>
  <si>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</si>
  <si>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</si>
  <si>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</si>
  <si>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</si>
  <si>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</si>
  <si>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</si>
  <si>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</si>
  <si>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</si>
  <si>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</si>
  <si>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</si>
  <si>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</si>
  <si>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</si>
  <si>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</si>
  <si>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</si>
  <si>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</si>
  <si>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</si>
  <si>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</si>
  <si>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</si>
  <si>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</si>
  <si>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</si>
  <si>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</si>
  <si>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</si>
  <si>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</si>
  <si>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</si>
  <si>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</si>
  <si>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</si>
  <si>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</si>
  <si>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</si>
  <si>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</si>
  <si>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</si>
  <si>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</si>
  <si>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</si>
  <si>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</si>
  <si>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</si>
  <si>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</si>
  <si>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</si>
  <si>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</si>
  <si>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</si>
  <si>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</si>
  <si>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</si>
  <si>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</si>
  <si>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</si>
  <si>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</si>
  <si>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</si>
  <si>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</si>
  <si>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</si>
  <si>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</si>
  <si>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</si>
  <si>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</si>
  <si>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</si>
  <si>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</si>
  <si>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</si>
  <si>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</si>
  <si>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</si>
  <si>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</si>
  <si>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</si>
  <si>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</si>
  <si>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</si>
  <si>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</si>
  <si>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</si>
  <si>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</si>
  <si>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</si>
  <si>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</si>
  <si>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</si>
  <si>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</si>
  <si>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</si>
  <si>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</si>
  <si>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</si>
  <si>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</si>
  <si>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</si>
  <si>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</si>
  <si>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</si>
  <si>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</si>
  <si>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</si>
  <si>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</si>
  <si>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</si>
  <si>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</si>
  <si>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</si>
  <si>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</si>
  <si>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</si>
  <si>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</si>
  <si>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</si>
  <si>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</si>
  <si>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</si>
  <si>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</si>
  <si>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</si>
  <si>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</si>
  <si>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</si>
  <si>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</si>
  <si>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</si>
  <si>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</si>
  <si>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</si>
  <si>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</si>
  <si>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</si>
  <si>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</si>
  <si>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</si>
  <si>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</si>
  <si>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</si>
  <si>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</si>
  <si>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</si>
  <si>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</si>
  <si>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</si>
  <si>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</si>
  <si>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</si>
  <si>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</si>
  <si>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</si>
  <si>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</si>
  <si>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</si>
  <si>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</si>
  <si>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</si>
  <si>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</si>
  <si>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</si>
  <si>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</si>
  <si>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</si>
  <si>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</si>
  <si>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</si>
  <si>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</si>
  <si>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</si>
  <si>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</si>
  <si>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</si>
  <si>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</si>
  <si>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</si>
  <si>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</si>
  <si>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</si>
  <si>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</si>
  <si>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</si>
  <si>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</si>
  <si>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</si>
  <si>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</si>
  <si>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</si>
  <si>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</si>
  <si>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</si>
  <si>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</si>
  <si>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</si>
  <si>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</si>
  <si>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</si>
  <si>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</si>
  <si>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</si>
  <si>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</si>
  <si>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</si>
  <si>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</si>
  <si>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</si>
  <si>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</si>
  <si>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</si>
  <si>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</si>
  <si>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</si>
  <si>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</si>
  <si>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</si>
  <si>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</si>
  <si>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</si>
  <si>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</si>
  <si>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</si>
  <si>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</si>
  <si>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</si>
  <si>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</si>
  <si>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</si>
  <si>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</si>
  <si>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</si>
  <si>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</si>
  <si>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</si>
  <si>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</si>
  <si>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</si>
  <si>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</si>
  <si>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</si>
  <si>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</si>
  <si>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</si>
  <si>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</si>
  <si>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</si>
  <si>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</si>
  <si>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</si>
  <si>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</si>
  <si>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</si>
  <si>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</si>
  <si>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</si>
  <si>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</si>
  <si>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</si>
  <si>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</si>
  <si>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</si>
  <si>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</si>
  <si>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</si>
  <si>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</si>
  <si>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</si>
  <si>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</si>
  <si>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</si>
  <si>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</si>
  <si>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</si>
  <si>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</si>
  <si>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</si>
  <si>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</si>
  <si>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</si>
  <si>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</si>
  <si>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</si>
  <si>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</si>
  <si>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</si>
  <si>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</si>
  <si>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</si>
  <si>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</si>
  <si>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</si>
  <si>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</si>
  <si>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</si>
  <si>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</si>
  <si>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</si>
  <si>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</si>
  <si>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</si>
  <si>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</si>
  <si>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</si>
  <si>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</si>
  <si>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</si>
  <si>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</si>
  <si>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</si>
  <si>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</si>
  <si>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</si>
  <si>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</si>
  <si>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</si>
  <si>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</si>
  <si>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</si>
  <si>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</si>
  <si>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</si>
  <si>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</si>
  <si>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</si>
  <si>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</si>
  <si>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</si>
  <si>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</si>
  <si>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</si>
  <si>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</si>
  <si>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</si>
  <si>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</si>
  <si>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</si>
  <si>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</si>
  <si>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</si>
  <si>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</si>
  <si>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</si>
  <si>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</si>
  <si>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</si>
  <si>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</si>
  <si>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</si>
  <si>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</si>
  <si>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</si>
  <si>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</si>
  <si>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</si>
  <si>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</si>
  <si>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</si>
  <si>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</si>
  <si>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</si>
  <si>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</si>
  <si>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</si>
  <si>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</si>
  <si>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</si>
  <si>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</si>
  <si>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</si>
  <si>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</si>
  <si>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</si>
  <si>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</si>
  <si>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</si>
  <si>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</si>
  <si>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</si>
  <si>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</si>
  <si>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</si>
  <si>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</si>
  <si>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</si>
  <si>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</si>
  <si>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</si>
  <si>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</si>
  <si>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</si>
  <si>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</si>
  <si>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</si>
  <si>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</si>
  <si>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</si>
  <si>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</si>
  <si>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</si>
  <si>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</si>
  <si>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</si>
  <si>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</si>
  <si>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</si>
  <si>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</si>
  <si>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</si>
  <si>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</si>
  <si>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</si>
  <si>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</si>
  <si>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</si>
  <si>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</si>
  <si>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</si>
  <si>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</si>
  <si>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</si>
  <si>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</si>
  <si>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</si>
  <si>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</si>
  <si>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</si>
  <si>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</si>
  <si>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</si>
  <si>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</si>
  <si>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</si>
  <si>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</si>
  <si>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</si>
  <si>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</si>
  <si>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</si>
  <si>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</si>
  <si>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</si>
  <si>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</si>
  <si>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</si>
  <si>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</si>
  <si>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</si>
  <si>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</si>
  <si>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</si>
  <si>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</si>
  <si>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</si>
  <si>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</si>
  <si>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</si>
  <si>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</si>
  <si>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</si>
  <si>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</si>
  <si>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</si>
  <si>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</si>
  <si>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</si>
  <si>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</si>
  <si>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</si>
  <si>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</si>
  <si>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</si>
  <si>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</si>
  <si>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</si>
  <si>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</si>
  <si>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</si>
  <si>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</si>
  <si>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</si>
  <si>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</si>
  <si>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</si>
  <si>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</si>
  <si>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</si>
  <si>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</si>
  <si>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</si>
  <si>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</si>
  <si>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</si>
  <si>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</si>
  <si>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</si>
  <si>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</si>
  <si>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</si>
  <si>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</si>
  <si>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</si>
  <si>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</si>
  <si>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</si>
  <si>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</si>
  <si>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</si>
  <si>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</si>
  <si>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</si>
  <si>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</si>
  <si>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</si>
  <si>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</si>
  <si>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</si>
  <si>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</si>
  <si>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</si>
  <si>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</si>
  <si>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</si>
  <si>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</si>
  <si>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</si>
  <si>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</si>
  <si>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</si>
  <si>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</si>
  <si>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</si>
  <si>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</si>
  <si>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</si>
  <si>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</si>
  <si>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</si>
  <si>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</si>
  <si>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</si>
  <si>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</si>
  <si>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</si>
  <si>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</si>
  <si>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</si>
  <si>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</si>
  <si>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</si>
  <si>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</si>
  <si>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</si>
  <si>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</si>
  <si>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</si>
  <si>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</si>
  <si>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</si>
  <si>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</si>
  <si>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</si>
  <si>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</si>
  <si>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</si>
  <si>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</si>
  <si>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</si>
  <si>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</si>
  <si>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</si>
  <si>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</si>
  <si>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</si>
  <si>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</si>
  <si>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</si>
  <si>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</si>
  <si>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</si>
  <si>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</si>
  <si>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</si>
  <si>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</si>
  <si>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</si>
  <si>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</si>
  <si>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</si>
  <si>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</si>
  <si>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</si>
  <si>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</si>
  <si>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</si>
  <si>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</si>
  <si>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</si>
  <si>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</si>
  <si>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</si>
  <si>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</si>
  <si>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</si>
  <si>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</si>
  <si>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</si>
  <si>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</si>
  <si>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</si>
  <si>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</si>
  <si>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</si>
  <si>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</si>
  <si>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</si>
  <si>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</si>
  <si>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</si>
  <si>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</si>
  <si>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</si>
  <si>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</si>
  <si>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</si>
  <si>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</si>
  <si>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</si>
  <si>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</si>
  <si>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</si>
  <si>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</si>
  <si>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</si>
  <si>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</si>
  <si>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</si>
  <si>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</si>
  <si>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</si>
  <si>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</si>
  <si>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</si>
  <si>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</si>
  <si>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</si>
  <si>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</si>
  <si>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</si>
  <si>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</si>
  <si>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</si>
  <si>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</si>
  <si>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</si>
  <si>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</si>
  <si>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</si>
  <si>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</si>
  <si>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</si>
  <si>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</si>
  <si>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</si>
  <si>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</si>
  <si>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</si>
  <si>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</si>
  <si>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</si>
  <si>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</si>
  <si>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</si>
  <si>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</si>
  <si>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</si>
  <si>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</si>
  <si>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</si>
  <si>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</si>
  <si>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</si>
  <si>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</si>
  <si>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</si>
  <si>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</si>
  <si>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</si>
  <si>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</si>
  <si>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</si>
  <si>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</si>
  <si>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</si>
  <si>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</si>
  <si>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</si>
  <si>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</si>
  <si>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</si>
  <si>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</si>
  <si>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</si>
  <si>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</si>
  <si>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</si>
  <si>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</si>
  <si>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</si>
  <si>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</si>
  <si>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</si>
  <si>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</si>
  <si>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</si>
  <si>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</si>
  <si>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</si>
  <si>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</si>
  <si>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</si>
  <si>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</si>
  <si>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</si>
  <si>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</si>
  <si>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</si>
  <si>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</si>
  <si>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</si>
  <si>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</si>
  <si>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</si>
  <si>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</si>
  <si>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</si>
  <si>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</si>
  <si>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</si>
  <si>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</si>
  <si>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</si>
  <si>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</si>
  <si>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</si>
  <si>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</si>
  <si>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</si>
  <si>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</si>
  <si>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</si>
  <si>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</si>
  <si>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</si>
  <si>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</si>
  <si>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</si>
  <si>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</si>
  <si>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</si>
  <si>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</si>
  <si>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</si>
  <si>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</si>
  <si>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</si>
  <si>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</si>
  <si>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</si>
  <si>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</si>
  <si>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</si>
  <si>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</si>
  <si>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</si>
  <si>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</si>
  <si>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</si>
  <si>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</si>
  <si>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</si>
  <si>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</si>
  <si>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</si>
  <si>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</si>
  <si>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</si>
  <si>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</si>
  <si>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</si>
  <si>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</si>
  <si>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</si>
  <si>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</si>
  <si>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</si>
  <si>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</si>
  <si>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</si>
  <si>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</si>
  <si>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</si>
  <si>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</si>
  <si>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</si>
  <si>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</si>
  <si>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</si>
  <si>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</si>
  <si>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</si>
  <si>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</si>
  <si>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</si>
  <si>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</si>
  <si>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</si>
  <si>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</si>
  <si>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</si>
  <si>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</si>
  <si>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</si>
  <si>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</si>
  <si>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</si>
  <si>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</si>
  <si>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</si>
  <si>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</si>
  <si>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</si>
  <si>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</si>
  <si>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</si>
  <si>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</si>
  <si>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</si>
  <si>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</si>
  <si>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</si>
  <si>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</si>
  <si>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</si>
  <si>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</si>
  <si>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</si>
  <si>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</si>
  <si>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</si>
  <si>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</si>
  <si>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</si>
  <si>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</si>
  <si>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</si>
  <si>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</si>
  <si>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</si>
  <si>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</si>
  <si>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</si>
  <si>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</si>
  <si>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</si>
  <si>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</si>
  <si>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</si>
  <si>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</si>
  <si>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</si>
  <si>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</si>
  <si>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</si>
  <si>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</si>
  <si>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</si>
  <si>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</si>
  <si>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</si>
  <si>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</si>
  <si>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</si>
  <si>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</si>
  <si>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</si>
  <si>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</si>
  <si>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</si>
  <si>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</si>
  <si>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</si>
  <si>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</si>
  <si>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</si>
  <si>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</si>
  <si>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</si>
  <si>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</si>
  <si>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</si>
  <si>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</si>
  <si>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</si>
  <si>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</si>
  <si>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</si>
  <si>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</si>
  <si>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</si>
  <si>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</si>
  <si>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</si>
  <si>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</si>
  <si>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</si>
  <si>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</si>
  <si>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</si>
  <si>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</si>
  <si>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</si>
  <si>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</si>
  <si>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</si>
  <si>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</si>
  <si>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</si>
  <si>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</si>
  <si>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</si>
  <si>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</si>
  <si>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</si>
  <si>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</si>
  <si>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</si>
  <si>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</si>
  <si>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</si>
  <si>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</si>
  <si>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</si>
  <si>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</si>
  <si>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</si>
  <si>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</si>
  <si>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</si>
  <si>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</si>
  <si>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</si>
  <si>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</si>
  <si>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</si>
  <si>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</si>
  <si>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</si>
  <si>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</si>
  <si>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</si>
  <si>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</si>
  <si>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</si>
  <si>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</si>
  <si>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</si>
  <si>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</si>
  <si>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</si>
  <si>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</si>
  <si>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</si>
  <si>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</si>
  <si>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</si>
  <si>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</si>
  <si>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</si>
  <si>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</si>
  <si>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</si>
  <si>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</si>
  <si>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</si>
  <si>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</si>
  <si>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</si>
  <si>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</si>
  <si>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</si>
  <si>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</si>
  <si>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</si>
  <si>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</si>
  <si>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</si>
  <si>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</si>
  <si>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</si>
  <si>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</si>
  <si>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</si>
  <si>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</si>
  <si>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</si>
  <si>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</si>
  <si>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</si>
  <si>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</si>
  <si>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</si>
  <si>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</si>
  <si>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</si>
  <si>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</si>
  <si>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</si>
  <si>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</si>
  <si>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</si>
  <si>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</si>
  <si>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</si>
  <si>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</si>
  <si>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</si>
  <si>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</si>
  <si>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</si>
  <si>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</si>
  <si>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</si>
  <si>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</si>
  <si>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</si>
  <si>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</si>
  <si>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</si>
  <si>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</si>
  <si>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</si>
  <si>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</si>
  <si>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</si>
  <si>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</si>
  <si>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</si>
  <si>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</si>
  <si>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</si>
  <si>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</si>
  <si>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</si>
  <si>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</si>
  <si>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</si>
  <si>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</si>
  <si>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</si>
  <si>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</si>
  <si>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</si>
  <si>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</si>
  <si>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</si>
  <si>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</si>
  <si>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</si>
  <si>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</si>
  <si>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</si>
  <si>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</si>
  <si>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</si>
  <si>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</si>
  <si>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</si>
  <si>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</si>
  <si>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</si>
  <si>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</si>
  <si>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</si>
  <si>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</si>
  <si>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</si>
  <si>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</si>
  <si>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</si>
  <si>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</si>
  <si>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</si>
  <si>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</si>
  <si>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</si>
  <si>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</si>
  <si>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</si>
  <si>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</si>
  <si>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</si>
  <si>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</si>
  <si>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</si>
  <si>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</si>
  <si>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</si>
  <si>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</si>
  <si>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</si>
  <si>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</si>
  <si>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</si>
  <si>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</si>
  <si>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</si>
  <si>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</si>
  <si>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</si>
  <si>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</si>
  <si>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</si>
  <si>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</si>
  <si>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</si>
  <si>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</si>
  <si>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</si>
  <si>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</si>
  <si>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</si>
  <si>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</si>
  <si>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</si>
  <si>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</si>
  <si>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</si>
  <si>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</si>
  <si>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</si>
  <si>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</si>
  <si>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</si>
  <si>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</si>
  <si>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</si>
  <si>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</si>
  <si>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</si>
  <si>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</si>
  <si>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</si>
  <si>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</si>
  <si>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</si>
  <si>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</si>
  <si>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</si>
  <si>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</si>
  <si>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</si>
  <si>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</si>
  <si>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</si>
  <si>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</si>
  <si>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</si>
  <si>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</si>
  <si>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</si>
  <si>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</si>
  <si>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</si>
  <si>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</si>
  <si>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</si>
  <si>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</si>
  <si>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</si>
  <si>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</si>
  <si>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</si>
  <si>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</si>
  <si>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</si>
  <si>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</si>
  <si>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</si>
  <si>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</si>
  <si>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</si>
  <si>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</si>
  <si>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</si>
  <si>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</si>
  <si>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</si>
  <si>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</si>
  <si>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</si>
  <si>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</si>
  <si>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</si>
  <si>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</si>
  <si>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</si>
  <si>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</si>
  <si>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</si>
  <si>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</si>
  <si>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</si>
  <si>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</si>
  <si>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</si>
  <si>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</si>
  <si>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</si>
  <si>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</si>
  <si>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</si>
  <si>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</si>
  <si>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</si>
  <si>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</si>
  <si>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</si>
  <si>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</si>
  <si>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</si>
  <si>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</si>
  <si>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</si>
  <si>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</si>
  <si>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</si>
  <si>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</si>
  <si>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</si>
  <si>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</si>
  <si>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</si>
  <si>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</si>
  <si>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</si>
  <si>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</si>
  <si>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</si>
  <si>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</si>
  <si>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</si>
  <si>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</si>
  <si>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</si>
  <si>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</si>
  <si>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</si>
  <si>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</si>
  <si>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</si>
  <si>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</si>
  <si>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</si>
  <si>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</si>
  <si>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</si>
  <si>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</si>
  <si>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</si>
  <si>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</si>
  <si>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</si>
  <si>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</si>
  <si>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</si>
  <si>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</si>
  <si>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</si>
  <si>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</si>
  <si>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</si>
  <si>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</si>
  <si>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</si>
  <si>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</si>
  <si>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</si>
  <si>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</si>
  <si>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</si>
  <si>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</si>
  <si>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</si>
  <si>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</si>
  <si>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</si>
  <si>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</si>
  <si>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</si>
  <si>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</si>
  <si>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</si>
  <si>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</si>
  <si>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</si>
  <si>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</si>
  <si>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</si>
  <si>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</si>
  <si>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</si>
  <si>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</si>
  <si>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</si>
  <si>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</si>
  <si>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</si>
  <si>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</si>
  <si>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</si>
  <si>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</si>
  <si>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</si>
  <si>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</si>
  <si>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</si>
  <si>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</si>
  <si>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</si>
  <si>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</si>
  <si>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</si>
  <si>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</si>
  <si>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</si>
  <si>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</si>
  <si>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</si>
  <si>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</si>
  <si>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</si>
  <si>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</si>
  <si>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</si>
  <si>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</si>
  <si>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</si>
  <si>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</si>
  <si>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</si>
  <si>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</si>
  <si>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</si>
  <si>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</si>
  <si>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</si>
  <si>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</si>
  <si>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</si>
  <si>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</si>
  <si>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</si>
  <si>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</si>
  <si>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</si>
  <si>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</si>
  <si>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</si>
  <si>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</si>
  <si>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</si>
  <si>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</si>
  <si>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</si>
  <si>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</si>
  <si>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</si>
  <si>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</si>
  <si>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</si>
  <si>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</si>
  <si>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</si>
  <si>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</si>
  <si>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</si>
  <si>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</si>
  <si>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</si>
  <si>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</si>
  <si>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</si>
  <si>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</si>
  <si>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</si>
  <si>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</si>
  <si>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</si>
  <si>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</si>
  <si>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</si>
  <si>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</si>
  <si>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</si>
  <si>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</si>
  <si>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</si>
  <si>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</si>
  <si>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</si>
  <si>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</si>
  <si>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</si>
  <si>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</si>
  <si>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</si>
  <si>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</si>
  <si>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</si>
  <si>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</si>
  <si>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</si>
  <si>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</si>
  <si>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</si>
  <si>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</si>
  <si>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</si>
  <si>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</si>
  <si>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</si>
  <si>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</si>
  <si>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</si>
  <si>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</si>
  <si>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</si>
  <si>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</si>
  <si>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</si>
  <si>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</si>
  <si>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</si>
  <si>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</si>
  <si>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</si>
  <si>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</si>
  <si>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</si>
  <si>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</si>
  <si>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</si>
  <si>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</si>
  <si>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</si>
  <si>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</si>
  <si>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</si>
  <si>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</si>
  <si>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</si>
  <si>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</si>
  <si>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</si>
  <si>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</si>
  <si>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</si>
  <si>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</si>
  <si>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</si>
  <si>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</si>
  <si>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</si>
  <si>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</si>
  <si>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</si>
  <si>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</si>
  <si>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</si>
  <si>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</si>
  <si>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</si>
  <si>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</si>
  <si>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</si>
  <si>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</si>
  <si>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</si>
  <si>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</si>
  <si>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</si>
  <si>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</si>
  <si>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</si>
  <si>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</si>
  <si>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</si>
  <si>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</si>
  <si>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</si>
  <si>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</si>
  <si>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</si>
  <si>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</si>
  <si>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</si>
  <si>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</si>
  <si>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</si>
  <si>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</si>
  <si>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</si>
  <si>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</si>
  <si>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</si>
  <si>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</si>
  <si>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</si>
  <si>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</si>
  <si>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</si>
  <si>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</si>
  <si>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</si>
  <si>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</si>
  <si>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</si>
  <si>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</si>
  <si>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</si>
  <si>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</si>
  <si>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</si>
  <si>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</si>
  <si>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</si>
  <si>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</si>
  <si>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</si>
  <si>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</si>
  <si>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</si>
  <si>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</si>
  <si>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</si>
  <si>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</si>
  <si>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</si>
  <si>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</si>
  <si>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</si>
  <si>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</si>
  <si>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</si>
  <si>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</si>
  <si>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</si>
  <si>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</si>
  <si>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</si>
  <si>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</si>
  <si>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</si>
  <si>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</si>
  <si>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</si>
  <si>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</si>
  <si>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</si>
  <si>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</si>
  <si>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</si>
  <si>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</si>
  <si>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</si>
  <si>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</si>
  <si>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</si>
  <si>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</si>
  <si>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</si>
  <si>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</si>
  <si>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</si>
  <si>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</si>
  <si>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</si>
  <si>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</si>
  <si>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</si>
  <si>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</si>
  <si>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</si>
  <si>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</si>
  <si>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</si>
  <si>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</si>
  <si>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</si>
  <si>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</si>
  <si>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</si>
  <si>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</si>
  <si>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</si>
  <si>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</si>
  <si>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</si>
  <si>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</si>
  <si>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</si>
  <si>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</si>
  <si>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</si>
  <si>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</si>
  <si>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</si>
  <si>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</si>
  <si>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</si>
  <si>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</si>
  <si>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</si>
  <si>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</si>
  <si>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</si>
  <si>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</si>
  <si>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</si>
  <si>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</si>
  <si>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</si>
  <si>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</si>
  <si>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</si>
  <si>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</si>
  <si>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</si>
  <si>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</si>
  <si>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</si>
  <si>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</si>
  <si>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</si>
  <si>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</si>
  <si>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</si>
  <si>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</si>
  <si>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</si>
  <si>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</si>
  <si>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</si>
  <si>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</si>
  <si>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</si>
  <si>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</si>
  <si>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</si>
  <si>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</si>
  <si>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</si>
  <si>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</si>
  <si>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</si>
  <si>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</si>
  <si>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</si>
  <si>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</si>
  <si>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</si>
  <si>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</si>
  <si>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</si>
  <si>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</si>
  <si>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</si>
  <si>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</si>
  <si>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</si>
  <si>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</si>
  <si>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</si>
  <si>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</si>
  <si>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</si>
  <si>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</si>
  <si>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</si>
  <si>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</si>
  <si>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</si>
  <si>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</si>
  <si>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</si>
  <si>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</si>
  <si>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</si>
  <si>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</si>
  <si>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</si>
  <si>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</si>
  <si>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</si>
  <si>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</si>
  <si>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</si>
  <si>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</si>
  <si>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</si>
  <si>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</si>
  <si>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</si>
  <si>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</si>
  <si>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</si>
  <si>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</si>
  <si>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</si>
  <si>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</si>
  <si>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</si>
  <si>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</si>
  <si>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</si>
  <si>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</si>
  <si>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</si>
  <si>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</si>
  <si>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</si>
  <si>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</si>
  <si>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</si>
  <si>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</si>
  <si>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</si>
  <si>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</si>
  <si>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</si>
  <si>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</si>
  <si>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</si>
  <si>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</si>
  <si>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</si>
  <si>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</si>
  <si>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</si>
  <si>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</si>
  <si>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</si>
  <si>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</si>
  <si>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</si>
  <si>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</si>
  <si>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</si>
  <si>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</si>
  <si>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</si>
  <si>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</si>
  <si>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</si>
  <si>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</si>
  <si>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</si>
  <si>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</si>
  <si>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</si>
  <si>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</si>
  <si>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</si>
  <si>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</si>
  <si>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</si>
  <si>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</si>
  <si>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</si>
  <si>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</si>
  <si>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</si>
  <si>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</si>
  <si>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</si>
  <si>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</si>
  <si>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</si>
  <si>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</si>
  <si>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</si>
  <si>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</si>
  <si>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</si>
  <si>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</si>
  <si>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</si>
  <si>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</si>
  <si>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</si>
  <si>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</si>
  <si>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</si>
  <si>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</si>
  <si>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</si>
  <si>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</si>
  <si>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</si>
  <si>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</si>
  <si>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</si>
  <si>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</si>
  <si>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</si>
  <si>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</si>
  <si>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</si>
  <si>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</si>
  <si>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</si>
  <si>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</si>
  <si>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</si>
  <si>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</si>
  <si>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</si>
  <si>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</si>
  <si>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</si>
  <si>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</si>
  <si>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</si>
  <si>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</si>
  <si>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</si>
  <si>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</si>
  <si>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</si>
  <si>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</si>
  <si>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</si>
  <si>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</si>
  <si>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</si>
  <si>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</si>
  <si>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</si>
  <si>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</si>
  <si>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</si>
  <si>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</si>
  <si>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</si>
  <si>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</si>
  <si>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</si>
  <si>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</si>
  <si>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</si>
  <si>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</si>
  <si>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</si>
  <si>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</si>
  <si>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</si>
  <si>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</si>
  <si>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</si>
  <si>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</si>
  <si>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</si>
  <si>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</si>
  <si>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</si>
  <si>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</si>
  <si>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</si>
  <si>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</si>
  <si>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</si>
  <si>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</si>
  <si>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</si>
  <si>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</si>
  <si>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</si>
  <si>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</si>
  <si>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</si>
  <si>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</si>
  <si>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</si>
  <si>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</si>
  <si>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</si>
  <si>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</si>
  <si>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</si>
  <si>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</si>
  <si>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</si>
  <si>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</si>
  <si>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</si>
  <si>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</si>
  <si>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</si>
  <si>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</si>
  <si>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</si>
  <si>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</si>
  <si>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</si>
  <si>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</si>
  <si>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</si>
  <si>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</si>
  <si>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</si>
  <si>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</si>
  <si>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</si>
  <si>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</si>
  <si>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</si>
  <si>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</si>
  <si>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</si>
  <si>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</si>
  <si>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</si>
  <si>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</si>
  <si>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</si>
  <si>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</si>
  <si>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</si>
  <si>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</si>
  <si>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</si>
  <si>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</si>
  <si>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</si>
  <si>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</si>
  <si>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</si>
  <si>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</si>
  <si>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</si>
  <si>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</si>
  <si>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</si>
  <si>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</si>
  <si>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</si>
  <si>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</si>
  <si>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</si>
  <si>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</si>
  <si>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</si>
  <si>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</si>
  <si>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</si>
  <si>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</si>
  <si>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</si>
  <si>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</si>
  <si>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</si>
  <si>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</si>
  <si>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</si>
  <si>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</si>
  <si>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</si>
  <si>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</si>
  <si>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</si>
  <si>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</si>
  <si>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</si>
  <si>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</si>
  <si>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</si>
  <si>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</si>
  <si>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</si>
  <si>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</si>
  <si>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</si>
  <si>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</si>
  <si>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</si>
  <si>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</si>
  <si>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</si>
  <si>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</si>
  <si>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</si>
  <si>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</si>
  <si>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</si>
  <si>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</si>
  <si>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</si>
  <si>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</si>
  <si>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</si>
  <si>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</si>
  <si>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</si>
  <si>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</si>
  <si>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</si>
  <si>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</si>
  <si>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</si>
  <si>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</si>
  <si>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</si>
  <si>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</si>
  <si>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</si>
  <si>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</si>
  <si>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</si>
  <si>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</si>
  <si>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</si>
  <si>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</si>
  <si>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</si>
  <si>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</si>
  <si>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</si>
  <si>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</si>
  <si>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</si>
  <si>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</si>
  <si>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</si>
  <si>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</si>
  <si>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</si>
  <si>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</si>
  <si>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</si>
  <si>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</si>
  <si>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</si>
  <si>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</si>
  <si>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</si>
  <si>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</si>
  <si>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</si>
  <si>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</si>
  <si>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</si>
  <si>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</si>
  <si>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</si>
  <si>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</si>
  <si>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</si>
  <si>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</si>
  <si>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</si>
  <si>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</si>
  <si>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</si>
  <si>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</si>
  <si>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</si>
  <si>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</si>
  <si>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</si>
  <si>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</si>
  <si>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</si>
  <si>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</si>
  <si>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</si>
  <si>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</si>
  <si>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</si>
  <si>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</si>
  <si>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</si>
  <si>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</si>
  <si>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</si>
  <si>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</si>
  <si>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</si>
  <si>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</si>
  <si>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</si>
  <si>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</si>
  <si>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</si>
  <si>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</si>
  <si>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</si>
  <si>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</si>
  <si>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</si>
  <si>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</si>
  <si>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</si>
  <si>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</si>
  <si>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</si>
  <si>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</si>
  <si>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</si>
  <si>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</si>
  <si>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</si>
  <si>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</si>
  <si>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</si>
  <si>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</si>
  <si>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</si>
  <si>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</si>
  <si>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</si>
  <si>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</si>
  <si>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</si>
  <si>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</si>
  <si>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</si>
  <si>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</si>
  <si>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</si>
  <si>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</si>
  <si>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</si>
  <si>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</si>
  <si>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</si>
  <si>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</si>
  <si>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</si>
  <si>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</si>
  <si>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</si>
  <si>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</si>
  <si>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</si>
  <si>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</si>
  <si>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</si>
  <si>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</si>
  <si>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</si>
  <si>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</si>
  <si>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</si>
  <si>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</si>
  <si>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</si>
  <si>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</si>
  <si>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</si>
  <si>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</si>
  <si>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</si>
  <si>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</si>
  <si>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</si>
  <si>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</si>
  <si>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</si>
  <si>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</si>
  <si>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</si>
  <si>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</si>
  <si>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</si>
  <si>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</si>
  <si>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</si>
  <si>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</si>
  <si>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</si>
  <si>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</si>
  <si>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</si>
  <si>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</si>
  <si>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</si>
  <si>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</si>
  <si>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</si>
  <si>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</si>
  <si>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</si>
  <si>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</si>
  <si>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</si>
  <si>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</si>
  <si>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</si>
  <si>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</si>
  <si>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</si>
  <si>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</si>
  <si>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</si>
  <si>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</si>
  <si>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</si>
  <si>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</si>
  <si>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</si>
  <si>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</si>
  <si>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</si>
  <si>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</si>
  <si>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</si>
  <si>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</si>
  <si>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</si>
  <si>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</si>
  <si>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</si>
  <si>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</si>
  <si>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</si>
  <si>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</si>
  <si>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</si>
  <si>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</si>
  <si>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</si>
  <si>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</si>
  <si>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</si>
  <si>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</si>
  <si>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</si>
  <si>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</si>
  <si>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</si>
  <si>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</si>
  <si>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</si>
  <si>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</si>
  <si>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</si>
  <si>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</si>
  <si>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</si>
  <si>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</si>
  <si>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</si>
  <si>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</si>
  <si>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</si>
  <si>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</si>
  <si>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</si>
  <si>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</si>
  <si>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</si>
  <si>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</si>
  <si>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</si>
  <si>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</si>
  <si>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</si>
  <si>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</si>
  <si>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</si>
  <si>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</si>
  <si>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</si>
  <si>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</si>
  <si>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</si>
  <si>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</si>
  <si>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</si>
  <si>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</si>
  <si>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</si>
  <si>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</si>
  <si>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</si>
  <si>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</si>
  <si>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</si>
  <si>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</si>
  <si>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</si>
  <si>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</si>
  <si>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</si>
  <si>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</si>
  <si>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</si>
  <si>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</si>
  <si>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</si>
  <si>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</si>
  <si>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</si>
  <si>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</si>
  <si>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</si>
  <si>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</si>
  <si>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</si>
  <si>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</si>
  <si>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</si>
  <si>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</si>
  <si>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</si>
  <si>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</si>
  <si>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</si>
  <si>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</si>
  <si>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</si>
  <si>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</si>
  <si>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</si>
  <si>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</si>
  <si>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</si>
  <si>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</si>
  <si>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</si>
  <si>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</si>
  <si>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</si>
  <si>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</si>
  <si>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</si>
  <si>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</si>
  <si>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</si>
  <si>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</si>
  <si>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</si>
  <si>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</si>
  <si>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</si>
  <si>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</si>
  <si>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</si>
  <si>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</si>
  <si>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</si>
  <si>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</si>
  <si>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</si>
  <si>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</si>
  <si>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</si>
  <si>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</si>
  <si>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</si>
  <si>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</si>
  <si>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</si>
  <si>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</si>
  <si>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</si>
  <si>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</si>
  <si>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</si>
  <si>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</si>
  <si>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</si>
  <si>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</si>
  <si>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</si>
  <si>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</si>
  <si>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</si>
  <si>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</si>
  <si>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</si>
  <si>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</si>
  <si>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</si>
  <si>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</si>
  <si>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</si>
  <si>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</si>
  <si>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</si>
  <si>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</si>
  <si>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</si>
  <si>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</si>
  <si>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</si>
  <si>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</si>
  <si>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</si>
  <si>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</si>
  <si>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</si>
  <si>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</si>
  <si>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</si>
  <si>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</si>
  <si>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</si>
  <si>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</si>
  <si>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</si>
  <si>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</si>
  <si>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</si>
  <si>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</si>
  <si>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</si>
  <si>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</si>
  <si>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</si>
  <si>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</si>
  <si>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</si>
  <si>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</si>
  <si>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</si>
  <si>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</si>
  <si>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</si>
  <si>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</si>
  <si>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</si>
  <si>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</si>
  <si>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</si>
  <si>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</si>
  <si>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</si>
  <si>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</si>
  <si>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</si>
  <si>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</si>
  <si>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</si>
  <si>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</si>
  <si>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</si>
  <si>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</si>
  <si>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</si>
  <si>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</si>
  <si>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</si>
  <si>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</si>
  <si>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</si>
  <si>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</si>
  <si>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</si>
  <si>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</si>
  <si>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</si>
  <si>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</si>
  <si>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</si>
  <si>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</si>
  <si>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</si>
  <si>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</si>
  <si>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</si>
  <si>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</si>
  <si>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</si>
  <si>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</si>
  <si>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</si>
  <si>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</si>
  <si>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</si>
  <si>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</si>
  <si>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</si>
  <si>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</si>
  <si>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</si>
  <si>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</si>
  <si>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</si>
  <si>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</si>
  <si>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</si>
  <si>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</si>
  <si>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</si>
  <si>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</si>
  <si>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</si>
  <si>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</si>
  <si>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</si>
  <si>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</si>
  <si>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</si>
  <si>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</si>
  <si>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</si>
  <si>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</si>
  <si>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</si>
  <si>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</si>
  <si>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</si>
  <si>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</si>
  <si>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</si>
  <si>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</si>
  <si>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</si>
  <si>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</si>
  <si>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</si>
  <si>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</si>
  <si>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</si>
  <si>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</si>
  <si>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</si>
  <si>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</si>
  <si>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</si>
  <si>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</si>
  <si>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</si>
  <si>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</si>
  <si>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</si>
  <si>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</si>
  <si>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</si>
  <si>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</si>
  <si>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</si>
  <si>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</si>
  <si>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</si>
  <si>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</si>
  <si>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</si>
  <si>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</si>
  <si>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</si>
  <si>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</si>
  <si>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</si>
  <si>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</si>
  <si>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</si>
  <si>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</si>
  <si>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</si>
  <si>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</si>
  <si>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</si>
  <si>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</si>
  <si>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</si>
  <si>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</si>
  <si>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</si>
  <si>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</si>
  <si>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</si>
  <si>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</si>
  <si>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</si>
  <si>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</si>
  <si>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</si>
  <si>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</si>
  <si>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</si>
  <si>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</si>
  <si>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</si>
  <si>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</si>
  <si>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</si>
  <si>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</si>
  <si>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</si>
  <si>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</si>
  <si>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</si>
  <si>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</si>
  <si>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</si>
  <si>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</si>
  <si>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</si>
  <si>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</si>
  <si>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</si>
  <si>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</si>
  <si>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</si>
  <si>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</si>
  <si>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</si>
  <si>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</si>
  <si>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</si>
  <si>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</si>
  <si>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</si>
  <si>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</si>
  <si>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</si>
  <si>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</si>
  <si>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</si>
  <si>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</si>
  <si>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</si>
  <si>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</si>
  <si>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</si>
  <si>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</si>
  <si>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</si>
  <si>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</si>
  <si>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</si>
  <si>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</si>
  <si>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</si>
  <si>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</si>
  <si>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</si>
  <si>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</si>
  <si>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</si>
  <si>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</si>
  <si>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</si>
  <si>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</si>
  <si>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</si>
  <si>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</si>
  <si>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</si>
  <si>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</si>
  <si>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</si>
  <si>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</si>
  <si>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</si>
  <si>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</si>
  <si>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</si>
  <si>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</si>
  <si>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</si>
  <si>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</si>
  <si>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</si>
  <si>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</si>
  <si>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</si>
  <si>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</si>
  <si>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</si>
  <si>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</si>
  <si>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</si>
  <si>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</si>
  <si>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</si>
  <si>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</si>
  <si>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</si>
  <si>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</si>
  <si>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</si>
  <si>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</si>
  <si>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</si>
  <si>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</si>
  <si>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</si>
  <si>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</si>
  <si>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</si>
  <si>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</si>
  <si>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</si>
  <si>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</si>
  <si>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</si>
  <si>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</si>
  <si>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</si>
  <si>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</si>
  <si>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</si>
  <si>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</si>
  <si>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</si>
  <si>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</si>
  <si>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</si>
  <si>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</si>
  <si>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</si>
  <si>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</si>
  <si>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</si>
  <si>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</si>
  <si>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</si>
  <si>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</si>
  <si>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</si>
  <si>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</si>
  <si>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</si>
  <si>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</si>
  <si>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</si>
  <si>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</si>
  <si>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</si>
  <si>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</si>
  <si>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</si>
  <si>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</si>
  <si>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</si>
  <si>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</si>
  <si>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</si>
  <si>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</si>
  <si>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</si>
  <si>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</si>
  <si>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</si>
  <si>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</si>
  <si>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</si>
  <si>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</si>
  <si>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</si>
  <si>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</si>
  <si>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</si>
  <si>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</si>
  <si>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</si>
  <si>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</si>
  <si>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</si>
  <si>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</si>
  <si>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</si>
  <si>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</si>
  <si>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</si>
  <si>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</si>
  <si>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</si>
  <si>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</si>
  <si>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</si>
  <si>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</si>
  <si>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</si>
  <si>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</si>
  <si>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</si>
  <si>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</si>
  <si>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</si>
  <si>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</si>
  <si>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</si>
  <si>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</si>
  <si>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</si>
  <si>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</si>
  <si>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</si>
  <si>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</si>
  <si>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</si>
  <si>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</si>
  <si>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</si>
  <si>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</si>
  <si>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</si>
  <si>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</si>
  <si>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</si>
  <si>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</si>
  <si>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</si>
  <si>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</si>
  <si>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</si>
  <si>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</si>
  <si>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</si>
  <si>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</si>
  <si>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</si>
  <si>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</si>
  <si>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</si>
  <si>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</si>
  <si>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</si>
  <si>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</si>
  <si>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</si>
  <si>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</si>
  <si>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</si>
  <si>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</si>
  <si>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</si>
  <si>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</si>
  <si>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</si>
  <si>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</si>
  <si>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</si>
  <si>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</si>
  <si>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</si>
  <si>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</si>
  <si>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</si>
  <si>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</si>
  <si>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</si>
  <si>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</si>
  <si>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</si>
  <si>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</si>
  <si>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</si>
  <si>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</si>
  <si>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</si>
  <si>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</si>
  <si>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</si>
  <si>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</si>
  <si>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</si>
  <si>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</si>
  <si>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</si>
  <si>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</si>
  <si>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</si>
  <si>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</si>
  <si>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</si>
  <si>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</si>
  <si>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</si>
  <si>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</si>
  <si>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</si>
  <si>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</si>
  <si>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</si>
  <si>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</si>
  <si>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</si>
  <si>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</si>
  <si>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</si>
  <si>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</si>
  <si>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</si>
  <si>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</si>
  <si>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</si>
  <si>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</si>
  <si>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</si>
  <si>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</si>
  <si>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</si>
  <si>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</si>
  <si>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</si>
  <si>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</si>
  <si>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</si>
  <si>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</si>
  <si>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</si>
  <si>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</si>
  <si>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</si>
  <si>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</si>
  <si>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</si>
  <si>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</si>
  <si>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</si>
  <si>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</si>
  <si>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</si>
  <si>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</si>
  <si>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</si>
  <si>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</si>
  <si>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</si>
  <si>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</si>
  <si>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</si>
  <si>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</si>
  <si>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</si>
  <si>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</si>
  <si>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</si>
  <si>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</si>
  <si>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</si>
  <si>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</si>
  <si>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</si>
  <si>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</si>
  <si>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</si>
  <si>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</si>
  <si>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</si>
  <si>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</si>
  <si>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</si>
  <si>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</si>
  <si>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</si>
  <si>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</si>
  <si>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</si>
  <si>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</si>
  <si>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</si>
  <si>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</si>
  <si>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</si>
  <si>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</si>
  <si>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</si>
  <si>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</si>
  <si>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</si>
  <si>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</si>
  <si>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</si>
  <si>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</si>
  <si>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</si>
  <si>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</si>
  <si>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</si>
  <si>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</si>
  <si>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</si>
  <si>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</si>
  <si>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</si>
  <si>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</si>
  <si>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</si>
  <si>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</si>
  <si>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</si>
  <si>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</si>
  <si>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</si>
  <si>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</si>
  <si>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</si>
  <si>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</si>
  <si>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</si>
  <si>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</si>
  <si>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</si>
  <si>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</si>
  <si>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</si>
  <si>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</si>
  <si>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</si>
  <si>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</si>
  <si>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</si>
  <si>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</si>
  <si>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</si>
  <si>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</si>
  <si>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</si>
  <si>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</si>
  <si>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</si>
  <si>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</si>
  <si>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</si>
  <si>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</si>
  <si>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</si>
  <si>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</si>
  <si>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</si>
  <si>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</si>
  <si>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</si>
  <si>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</si>
  <si>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</si>
  <si>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</si>
  <si>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</si>
  <si>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</si>
  <si>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</si>
  <si>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</si>
  <si>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</si>
  <si>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</si>
  <si>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</si>
  <si>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</si>
  <si>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</si>
  <si>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</si>
  <si>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</si>
  <si>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</si>
  <si>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</si>
  <si>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</si>
  <si>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</si>
  <si>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</si>
  <si>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</si>
  <si>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</si>
  <si>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</si>
  <si>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</si>
  <si>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</si>
  <si>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</si>
  <si>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</si>
  <si>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</si>
  <si>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</si>
  <si>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</si>
  <si>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</si>
  <si>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</si>
  <si>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</si>
  <si>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</si>
  <si>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</si>
  <si>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</si>
  <si>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</si>
  <si>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</si>
  <si>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</si>
  <si>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</si>
  <si>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</si>
  <si>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</si>
  <si>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</si>
  <si>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</si>
  <si>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</si>
  <si>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</si>
  <si>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</si>
  <si>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</si>
  <si>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</si>
  <si>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</si>
  <si>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</si>
  <si>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</si>
  <si>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</si>
  <si>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</si>
  <si>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</si>
  <si>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</si>
  <si>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</si>
  <si>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</si>
  <si>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</si>
  <si>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</si>
  <si>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</si>
  <si>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</si>
  <si>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</si>
  <si>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</si>
  <si>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</si>
  <si>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</si>
  <si>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</si>
  <si>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</si>
  <si>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</si>
  <si>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</si>
  <si>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</si>
  <si>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</si>
  <si>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</si>
  <si>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</si>
  <si>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</si>
  <si>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</si>
  <si>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</si>
  <si>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</si>
  <si>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</si>
  <si>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</si>
  <si>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</si>
  <si>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</si>
  <si>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</si>
  <si>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</si>
  <si>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</si>
  <si>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</si>
  <si>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</si>
  <si>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</si>
  <si>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</si>
  <si>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</si>
  <si>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</si>
  <si>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</si>
  <si>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</si>
  <si>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</si>
  <si>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</si>
  <si>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</si>
  <si>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</si>
  <si>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</si>
  <si>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</si>
  <si>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</si>
  <si>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</si>
  <si>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</si>
  <si>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</si>
  <si>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</si>
  <si>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</si>
  <si>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</si>
  <si>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</si>
  <si>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</si>
  <si>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</si>
  <si>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</si>
  <si>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</si>
  <si>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</si>
  <si>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</si>
  <si>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</si>
  <si>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</si>
  <si>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</si>
  <si>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</si>
  <si>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</si>
  <si>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</si>
  <si>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</si>
  <si>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</si>
  <si>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</si>
  <si>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</si>
  <si>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</si>
  <si>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</si>
  <si>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</si>
  <si>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</si>
  <si>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</si>
  <si>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</si>
  <si>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</si>
  <si>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</si>
  <si>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</si>
  <si>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</si>
  <si>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</si>
  <si>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</si>
  <si>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</si>
  <si>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</si>
  <si>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</si>
  <si>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</si>
  <si>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</si>
  <si>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</si>
  <si>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</si>
  <si>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</si>
  <si>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</si>
  <si>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</si>
  <si>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</si>
  <si>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</si>
  <si>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</si>
  <si>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</si>
  <si>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</si>
  <si>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</si>
  <si>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</si>
  <si>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</si>
  <si>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</si>
  <si>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</si>
  <si>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</si>
  <si>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</si>
  <si>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</si>
  <si>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</si>
  <si>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</si>
  <si>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</si>
  <si>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</si>
  <si>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</si>
  <si>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</si>
  <si>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</si>
  <si>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</si>
  <si>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</si>
  <si>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</si>
  <si>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</si>
  <si>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</si>
  <si>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</si>
  <si>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</si>
  <si>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</si>
  <si>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</si>
  <si>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</si>
  <si>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</si>
  <si>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</si>
  <si>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</si>
  <si>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</si>
  <si>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</si>
  <si>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</si>
  <si>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</si>
  <si>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</si>
  <si>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</si>
  <si>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</si>
  <si>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</si>
  <si>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</si>
  <si>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</si>
  <si>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</si>
  <si>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</si>
  <si>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</si>
  <si>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</si>
  <si>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</si>
  <si>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</si>
  <si>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</si>
  <si>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</si>
  <si>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</si>
  <si>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</si>
  <si>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</si>
  <si>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</si>
  <si>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</si>
  <si>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</si>
  <si>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</si>
  <si>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</si>
  <si>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</si>
  <si>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</si>
  <si>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</si>
  <si>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</si>
  <si>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</si>
  <si>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</si>
  <si>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</si>
  <si>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</si>
  <si>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</si>
  <si>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</si>
  <si>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</si>
  <si>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</si>
  <si>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</si>
  <si>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</si>
  <si>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</si>
  <si>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</si>
  <si>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</si>
  <si>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</si>
  <si>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</si>
  <si>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</si>
  <si>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</si>
  <si>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</si>
  <si>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</si>
  <si>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</si>
  <si>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</si>
  <si>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</si>
  <si>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</si>
  <si>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</si>
  <si>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</si>
  <si>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</si>
  <si>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</si>
  <si>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</si>
  <si>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</si>
  <si>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</si>
  <si>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</si>
  <si>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</si>
  <si>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</si>
  <si>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</si>
  <si>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</si>
  <si>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</si>
  <si>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</si>
  <si>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</si>
  <si>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</si>
  <si>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</si>
  <si>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</si>
  <si>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</si>
  <si>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</si>
  <si>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</si>
  <si>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</si>
  <si>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</si>
  <si>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</si>
  <si>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</si>
  <si>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</si>
  <si>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</si>
  <si>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</si>
  <si>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</si>
  <si>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</si>
  <si>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</si>
  <si>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</si>
  <si>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</si>
  <si>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</si>
  <si>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</si>
  <si>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</si>
  <si>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</si>
  <si>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</si>
  <si>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</si>
  <si>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</si>
  <si>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</si>
  <si>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</si>
  <si>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</si>
  <si>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</si>
  <si>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</si>
  <si>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</si>
  <si>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</si>
  <si>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</si>
  <si>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</si>
  <si>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</si>
  <si>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</si>
  <si>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</si>
  <si>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</si>
  <si>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</si>
  <si>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</si>
  <si>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</si>
  <si>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</si>
  <si>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</si>
  <si>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</si>
  <si>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</si>
  <si>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</si>
  <si>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</si>
  <si>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</si>
  <si>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</si>
  <si>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</si>
  <si>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</si>
  <si>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</si>
  <si>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</si>
  <si>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</si>
  <si>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</si>
  <si>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</si>
  <si>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</si>
  <si>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</si>
  <si>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</si>
  <si>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</si>
  <si>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</si>
  <si>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</si>
  <si>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</si>
  <si>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</si>
  <si>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</si>
  <si>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</si>
  <si>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</si>
  <si>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</si>
  <si>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</si>
  <si>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</si>
  <si>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</si>
  <si>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</si>
  <si>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</si>
  <si>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</si>
  <si>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</si>
  <si>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</si>
  <si>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</si>
  <si>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</si>
  <si>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</si>
  <si>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</si>
  <si>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</si>
  <si>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</si>
  <si>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</si>
  <si>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</si>
  <si>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</si>
  <si>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</si>
  <si>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</si>
  <si>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</si>
  <si>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</si>
  <si>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</si>
  <si>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</si>
  <si>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</si>
  <si>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</si>
  <si>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</si>
  <si>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</si>
  <si>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</si>
  <si>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</si>
  <si>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</si>
  <si>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</si>
  <si>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</si>
  <si>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</si>
  <si>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</si>
  <si>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</si>
  <si>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</si>
  <si>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</si>
  <si>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</si>
  <si>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</si>
  <si>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</si>
  <si>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</si>
  <si>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</si>
  <si>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</si>
  <si>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</si>
  <si>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</si>
  <si>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</si>
  <si>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</si>
  <si>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</si>
  <si>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</si>
  <si>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</si>
  <si>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</si>
  <si>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</si>
  <si>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</si>
  <si>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</si>
  <si>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</si>
  <si>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</si>
  <si>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</si>
  <si>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</si>
  <si>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</si>
  <si>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</si>
  <si>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</si>
  <si>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</si>
  <si>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</si>
  <si>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</si>
  <si>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</si>
  <si>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</si>
  <si>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</si>
  <si>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</si>
  <si>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</si>
  <si>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</si>
  <si>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</si>
  <si>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</si>
  <si>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</si>
  <si>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</si>
  <si>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</si>
  <si>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</si>
  <si>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</si>
  <si>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</si>
  <si>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</si>
  <si>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</si>
  <si>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</si>
  <si>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</si>
  <si>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</si>
  <si>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</si>
  <si>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</si>
  <si>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</si>
  <si>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</si>
  <si>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</si>
  <si>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</si>
  <si>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</si>
  <si>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</si>
  <si>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</si>
  <si>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</si>
  <si>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</si>
  <si>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</si>
  <si>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</si>
  <si>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</si>
  <si>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</si>
  <si>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</si>
  <si>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</si>
  <si>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</si>
  <si>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</si>
  <si>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</si>
  <si>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</si>
  <si>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</si>
  <si>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</si>
  <si>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</si>
  <si>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</si>
  <si>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</si>
  <si>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</si>
  <si>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</si>
  <si>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</si>
  <si>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</si>
  <si>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</si>
  <si>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</si>
  <si>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</si>
  <si>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</si>
  <si>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</si>
  <si>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</si>
  <si>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</si>
  <si>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</si>
  <si>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</si>
  <si>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</si>
  <si>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</si>
  <si>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</si>
  <si>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</si>
  <si>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</si>
  <si>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</si>
  <si>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</si>
  <si>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</si>
  <si>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</si>
  <si>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</si>
  <si>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</si>
  <si>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</si>
  <si>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</si>
  <si>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</si>
  <si>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</si>
  <si>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</si>
  <si>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</si>
  <si>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</si>
  <si>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</si>
  <si>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</si>
  <si>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</si>
  <si>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</si>
  <si>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</si>
  <si>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</si>
  <si>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</si>
  <si>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</si>
  <si>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</si>
  <si>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</si>
  <si>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</si>
  <si>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</si>
  <si>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</si>
  <si>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</si>
  <si>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</si>
  <si>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</si>
  <si>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</si>
  <si>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</si>
  <si>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</si>
  <si>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</si>
  <si>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</si>
  <si>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</si>
  <si>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</si>
  <si>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</si>
  <si>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</si>
  <si>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</si>
  <si>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</si>
  <si>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</si>
  <si>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</si>
  <si>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</si>
  <si>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</si>
  <si>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</si>
  <si>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</si>
  <si>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</si>
  <si>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</si>
  <si>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</si>
  <si>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</si>
  <si>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</si>
  <si>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</si>
  <si>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</si>
  <si>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</si>
  <si>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</si>
  <si>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</si>
  <si>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</si>
  <si>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</si>
  <si>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</si>
  <si>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</si>
  <si>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</si>
  <si>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</si>
  <si>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</si>
  <si>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</si>
  <si>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</si>
  <si>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</si>
  <si>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</si>
  <si>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</si>
  <si>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</si>
  <si>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</si>
  <si>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</si>
  <si>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</si>
  <si>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</si>
  <si>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</si>
  <si>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</si>
  <si>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</si>
  <si>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</si>
  <si>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</si>
  <si>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</si>
  <si>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</si>
  <si>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</si>
  <si>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</si>
  <si>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</si>
  <si>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</si>
  <si>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</si>
  <si>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</si>
  <si>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</si>
  <si>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</si>
  <si>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</si>
  <si>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</si>
  <si>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</si>
  <si>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</si>
  <si>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</si>
  <si>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</si>
  <si>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</si>
  <si>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</si>
  <si>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</si>
  <si>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</si>
  <si>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</si>
  <si>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</si>
  <si>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</si>
  <si>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</si>
  <si>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</si>
  <si>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</si>
  <si>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</si>
  <si>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</si>
  <si>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</si>
  <si>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</si>
  <si>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</si>
  <si>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</si>
  <si>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</si>
  <si>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</si>
  <si>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</si>
  <si>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</si>
  <si>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</si>
  <si>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</si>
  <si>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</si>
  <si>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</si>
  <si>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</si>
  <si>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</si>
  <si>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</si>
  <si>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</si>
  <si>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</si>
  <si>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</si>
  <si>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</si>
  <si>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</si>
  <si>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</si>
  <si>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</si>
  <si>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</si>
  <si>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</si>
  <si>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</si>
  <si>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</si>
  <si>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</si>
  <si>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</si>
  <si>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</si>
  <si>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</si>
  <si>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</si>
  <si>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</si>
  <si>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</si>
  <si>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</si>
  <si>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</si>
  <si>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</si>
  <si>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</si>
  <si>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</si>
  <si>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</si>
  <si>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</si>
  <si>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</si>
  <si>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</si>
  <si>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</si>
  <si>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</si>
  <si>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</si>
  <si>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</si>
  <si>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</si>
  <si>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</si>
  <si>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</si>
  <si>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</si>
  <si>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</si>
  <si>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</si>
  <si>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</si>
  <si>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</si>
  <si>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</si>
  <si>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</si>
  <si>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</si>
  <si>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</si>
  <si>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</si>
  <si>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</si>
  <si>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</si>
  <si>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</si>
  <si>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</si>
  <si>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</si>
  <si>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</si>
  <si>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</si>
  <si>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</si>
  <si>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</si>
  <si>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</si>
  <si>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</si>
  <si>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</si>
  <si>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</si>
  <si>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</si>
  <si>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</si>
  <si>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</si>
  <si>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</si>
  <si>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</si>
  <si>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</si>
  <si>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PCM-20251105-00002131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</si>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</sst>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303.98247523148166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0.52778773148020264</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45966.930901157408</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45966.930901157408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45966.930901157408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45966.930901157408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45966.930901157408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45966.930901157408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45966.930901157408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45966.930901157408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45966.930901157408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45966.930901157408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45966.930901157408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45966.930901157408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45966.930901157408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45966.930901157408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45966.930901157408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45966.930901157408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45966.930901157408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45966.930901157408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45966.930901157408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45966.930901157408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45966.930901157408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45966.930901157408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45966.930901157408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45966.930901157408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45966.930901157408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45966.930901157408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45966.930901157408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45966.930901157408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45966.930901157408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45966.930901157408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45966.930901157408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45966.930901157408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45966.930901157408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45966.930901157408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45966.930901157408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45966.930901157408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45966.930901157408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45966.930901157408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45966.930901157408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45966.930901157408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45966.930901157408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45966.930901157408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45966.930901157408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45966.930901157408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45966.930901157408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45966.930901157408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45966.930901157408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45966.930901157408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45966.930901157408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45966.930901157408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45966.930901157408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45966.930901157408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45966.930901157408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45966.930901157408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45966.930901157408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45966.930901157408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45966.930901157408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45966.930901157408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45966.930901157408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45966.930901157408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45966.930901157408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45966.930901157408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45966.930901157408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45966.930901157408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45966.930901157408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45966.930901157408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45966.930901157408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45966.930901157408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45966.930901157408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45966.930901157408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45966.930901157408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45966.930901157408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45966.930901157408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45966.930901157408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45966.930901157408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45966.930901157408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45966.930901157408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45966.930901157408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45966.930901157408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45966.930901157408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45966.930901157408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45966.930901157408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45966.930901157408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45966.930901157408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45966.930901157408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45966.930901157408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45966.930901157408</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45966.930901157408</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B4A8BF0B-7730-468A-862E-04B7FFC648B9}"/>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141.93106319444632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8.1888178240769776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45966.930901157408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45966.930901157408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45966.930901157408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45966.930901157408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45966.930901157408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45966.930901157408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45966.930901157408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45966.930901157408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45966.930901157408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45966.930901157408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45966.930901157408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45966.930901157408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45966.930901157408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45966.930901157408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45966.930901157408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45966.930901157408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45966.930901157408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45966.930901157408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45966.930901157408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45966.930901157408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45966.930901157408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45966.930901157408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45966.930901157408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45966.930901157408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45966.930901157408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45966.930901157408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45966.930901157408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45966.930901157408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45966.930901157408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45966.930901157408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45966.930901157408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45966.930901157408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45966.930901157408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45966.930901157408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45966.930901157408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45966.930901157408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45966.930901157408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45966.930901157408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45966.930901157408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45966.930901157408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45966.930901157408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45966.930901157408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45966.930901157408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45966.930901157408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45966.930901157408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45966.930901157408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45966.930901157408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45966.930901157408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45966.930901157408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45966.930901157408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45966.930901157408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45966.930901157408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45966.930901157408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45966.930901157408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45966.930901157408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45966.930901157408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45966.930901157408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45966.930901157408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45966.930901157408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45966.930901157408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45966.930901157408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45966.930901157408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45966.930901157408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45966.930901157408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45966.930901157408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45966.930901157408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45966.930901157408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45966.930901157408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45966.930901157408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45966.930901157408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45966.930901157408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45966.930901157408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45966.930901157408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45966.930901157408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45966.930901157408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45966.930901157408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45966.930901157408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45966.930901157408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45966.930901157408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45966.930901157408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45966.930901157408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45966.930901157408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45966.930901157408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45966.930901157408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45966.930901157408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45966.930901157408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45966.930901157408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45966.930901157408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45966.930901157408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45966.930901157408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45966.930901157408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45966.930901157408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45966.930901157408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45966.930901157408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45966.930901157408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45966.930901157408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45966.930901157408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45966.930901157408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45966.930901157408</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45966.930901157408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45966.930901157408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45966.930901157408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45966.930901157408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45966.930901157408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45966.930901157408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45966.930901157408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45966.930901157408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45966.930901157408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45966.930901157408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45966.930901157408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45966.930901157408</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45966.930901157408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45966.930901157408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45966.930901157408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45966.930901157408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45966.930901157408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45966.930901157408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45966.930901157408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45966.930901157408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45966.930901157408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45966.930901157408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45966.930901157408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45966.930901157408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45966.930901157408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45966.930901157408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45966.930901157408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45966.930901157408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45966.930901157408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45966.930901157408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45966.930901157408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45966.930901157408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45966.930901157408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45966.930901157408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45966.930901157408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45966.930901157408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45966.930901157408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45966.930901157408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45966.930901157408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45966.930901157408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45966.930901157408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45966.930901157408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45966.930901157408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45966.930901157408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45966.930901157408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45966.930901157408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45966.930901157408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45966.930901157408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45966.930901157408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45966.930901157408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45966.930901157408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45966.930901157408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45966.930901157408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45966.930901157408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45966.930901157408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45966.930901157408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45966.930901157408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45966.930901157408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45966.930901157408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45966.930901157408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45966.930901157408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45966.930901157408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45966.930901157408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45966.930901157408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45966.930901157408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45966.930901157408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45966.930901157408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45966.930901157408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45966.930901157408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45966.930901157408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45966.930901157408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45966.930901157408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45966.930901157408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45966.930901157408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45966.930901157408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45966.930901157408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45966.930901157408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45966.930901157408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45966.930901157408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45966.930901157408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45966.930901157408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45966.930901157408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45966.930901157408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45966.930901157408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45966.930901157408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45966.930901157408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45966.930901157408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45966.930901157408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45966.930901157408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45966.930901157408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45966.930901157408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45966.930901157408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45966.930901157408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45966.930901157408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45966.930901157408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45966.930901157408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45966.930901157408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45966.930901157408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45966.930901157408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45966.930901157408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45966.930901157408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45966.930901157408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45966.930901157408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45966.930901157408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45966.930901157408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45966.930901157408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45966.930901157408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45966.930901157408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45966.930901157408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45966.930901157408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45966.930901157408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45966.930901157408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45966.930901157408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45966.930901157408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45966.930901157408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45966.930901157408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45966.930901157408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45966.930901157408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45966.930901157408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45966.930901157408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45966.930901157408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45966.930901157408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45966.930901157408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45966.930901157408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45966.930901157408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45966.930901157408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45966.930901157408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45966.930901157408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45966.930901157408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45966.930901157408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45966.930901157408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45966.930901157408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45966.930901157408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45966.930901157408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45966.930901157408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45966.930901157408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45966.930901157408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45966.930901157408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45966.930901157408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45966.930901157408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45966.930901157408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45966.930901157408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45966.930901157408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45966.930901157408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45966.930901157408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45966.930901157408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45966.930901157408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45966.930901157408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45966.930901157408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45966.930901157408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45966.930901157408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45966.930901157408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45966.930901157408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45966.930901157408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45966.930901157408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45966.930901157408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45966.930901157408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45966.930901157408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45966.930901157408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45966.930901157408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45966.930901157408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45966.930901157408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45966.930901157408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45966.930901157408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45966.930901157408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45966.930901157408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45966.930901157408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45966.930901157408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45966.930901157408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45966.930901157408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45966.930901157408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45966.930901157408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45966.930901157408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45966.930901157408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45966.930901157408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45966.930901157408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45966.930901157408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45966.930901157408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45966.930901157408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45966.930901157408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45966.930901157408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45966.930901157408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45966.930901157408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45966.930901157408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45966.930901157408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45966.930901157408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45966.930901157408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45966.930901157408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45966.930901157408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45966.930901157408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45966.930901157408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45966.930901157408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45966.930901157408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45966.930901157408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45966.930901157408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45966.930901157408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45966.930901157408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45966.930901157408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45966.930901157408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45966.930901157408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45966.930901157408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45966.930901157408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45966.930901157408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45966.930901157408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45966.930901157408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45966.930901157408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45966.930901157408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45966.930901157408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45966.930901157408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45966.930901157408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45966.930901157408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45966.930901157408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45966.930901157408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45966.930901157408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45966.930901157408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45966.930901157408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45966.930901157408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45966.930901157408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45966.930901157408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45966.930901157408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45966.930901157408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45966.930901157408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45966.930901157408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45966.930901157408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45966.930901157408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45966.930901157408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45966.930901157408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45966.930901157408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45966.930901157408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45966.930901157408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45966.930901157408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45966.930901157408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45966.930901157408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45966.930901157408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45966.930901157408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45966.930901157408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45966.930901157408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45966.930901157408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45966.930901157408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45966.930901157408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45966.930901157408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45966.930901157408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45966.930901157408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45966.930901157408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45966.930901157408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45966.930901157408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45966.930901157408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45966.930901157408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45966.930901157408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45966.930901157408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45966.930901157408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45966.930901157408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45966.930901157408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45966.930901157408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45966.930901157408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45966.930901157408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45966.930901157408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45966.930901157408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45966.930901157408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45966.930901157408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45966.930901157408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45966.930901157408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45966.930901157408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45966.930901157408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45966.930901157408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45966.930901157408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45966.930901157408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45966.930901157408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45966.930901157408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45966.930901157408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45966.930901157408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45966.930901157408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45966.930901157408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45966.930901157408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45966.930901157408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45966.930901157408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45966.930901157408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45966.930901157408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45966.930901157408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45966.930901157408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45966.930901157408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45966.930901157408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45966.930901157408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45966.930901157408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45966.930901157408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45966.930901157408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45966.930901157408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45966.930901157408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45966.930901157408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45966.930901157408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45966.930901157408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45966.930901157408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45966.930901157408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45966.930901157408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45966.930901157408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45966.930901157408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45966.930901157408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45966.930901157408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45966.930901157408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45966.930901157408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45966.930901157408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45966.930901157408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45966.930901157408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45966.930901157408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45966.930901157408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45966.930901157408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45966.930901157408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45966.930901157408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45966.930901157408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45966.930901157408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45966.930901157408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45966.930901157408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45966.930901157408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45966.930901157408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45966.930901157408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45966.930901157408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45966.930901157408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45966.930901157408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45966.930901157408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45966.930901157408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45966.930901157408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45966.930901157408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45966.930901157408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45966.930901157408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45966.930901157408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45966.930901157408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45966.930901157408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45966.930901157408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45966.930901157408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45966.930901157408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45966.930901157408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45966.930901157408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45966.930901157408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45966.930901157408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45966.930901157408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45966.930901157408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45966.930901157408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45966.930901157408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45966.930901157408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45966.930901157408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45966.930901157408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45966.930901157408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45966.930901157408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45966.930901157408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45966.930901157408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45966.930901157408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45966.930901157408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45966.930901157408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45966.930901157408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45966.930901157408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45966.930901157408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45966.930901157408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45966.930901157408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45966.930901157408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45966.930901157408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45966.930901157408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45966.930901157408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45966.930901157408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45966.930901157408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45966.930901157408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45966.930901157408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45966.930901157408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45966.930901157408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45966.930901157408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45966.930901157408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45966.930901157408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45966.930901157408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45966.930901157408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45966.930901157408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45966.930901157408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45966.930901157408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45966.930901157408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45966.930901157408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45966.930901157408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45966.930901157408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45966.930901157408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45966.930901157408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45966.930901157408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45966.930901157408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45966.930901157408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45966.930901157408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45966.930901157408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45966.930901157408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45966.930901157408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45966.930901157408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45966.930901157408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45966.930901157408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45966.930901157408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45966.930901157408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45966.930901157408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45966.930901157408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45966.930901157408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45966.930901157408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45966.930901157408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45966.930901157408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45966.930901157408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45966.930901157408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45966.930901157408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45966.930901157408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45966.930901157408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45966.930901157408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45966.930901157408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45966.930901157408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45966.930901157408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45966.930901157408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45966.930901157408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45966.930901157408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45966.930901157408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45966.930901157408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45966.930901157408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45966.930901157408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45966.930901157408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45966.930901157408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45966.930901157408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45966.930901157408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45966.930901157408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45966.930901157408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45966.930901157408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45966.930901157408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45966.930901157408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45966.930901157408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45966.930901157408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45966.930901157408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45966.930901157408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45966.930901157408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45966.930901157408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45966.930901157408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45966.930901157408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45966.930901157408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45966.930901157408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45966.930901157408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45966.930901157408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45966.930901157408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45966.930901157408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45966.930901157408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45966.930901157408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45966.930901157408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45966.930901157408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45966.930901157408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45966.930901157408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45966.930901157408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45966.930901157408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45966.930901157408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45966.930901157408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45966.930901157408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45966.930901157408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45966.930901157408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45966.930901157408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45966.930901157408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45966.930901157408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45966.930901157408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45966.930901157408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45966.930901157408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45966.930901157408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45966.930901157408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45966.930901157408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45966.930901157408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45966.930901157408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45966.930901157408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45966.930901157408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45966.930901157408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45966.930901157408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45966.930901157408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45966.930901157408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45966.930901157408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45966.930901157408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45966.930901157408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45966.930901157408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45966.930901157408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45966.930901157408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45966.930901157408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45966.930901157408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45966.930901157408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45966.930901157408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45966.930901157408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45966.930901157408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45966.930901157408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45966.930901157408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45966.930901157408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45966.930901157408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45966.930901157408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45966.930901157408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45966.930901157408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45966.930901157408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45966.930901157408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45966.930901157408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45966.930901157408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45966.930901157408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45966.930901157408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45966.930901157408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45966.930901157408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45966.930901157408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45966.930901157408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45966.930901157408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45966.930901157408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45966.930901157408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45966.930901157408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45966.930901157408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45966.930901157408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45966.930901157408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45966.930901157408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45966.930901157408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45966.930901157408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45966.930901157408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45966.930901157408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45966.930901157408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45966.930901157408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45966.930901157408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45966.930901157408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45966.930901157408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45966.930901157408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45966.930901157408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45966.930901157408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45966.930901157408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45966.930901157408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45966.930901157408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45966.930901157408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45966.930901157408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45966.930901157408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45966.930901157408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45966.930901157408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45966.930901157408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45966.930901157408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45966.930901157408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45966.930901157408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45966.930901157408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45966.930901157408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45966.930901157408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45966.930901157408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45966.930901157408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45966.930901157408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45966.930901157408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45966.930901157408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45966.930901157408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45966.930901157408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45966.930901157408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45966.930901157408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45966.930901157408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45966.930901157408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45966.930901157408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45966.930901157408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45966.930901157408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45966.930901157408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45966.930901157408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45966.930901157408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45966.930901157408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45966.930901157408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45966.930901157408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45966.930901157408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45966.930901157408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45966.930901157408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45966.930901157408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45966.930901157408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45966.930901157408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45966.930901157408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45966.930901157408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45966.930901157408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45966.930901157408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45966.930901157408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45966.930901157408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45966.930901157408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45966.930901157408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45966.930901157408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45966.930901157408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45966.930901157408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45966.930901157408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45966.930901157408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45966.930901157408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45966.930901157408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45966.930901157408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45966.930901157408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45966.930901157408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45966.930901157408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45966.930901157408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45966.930901157408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45966.930901157408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45966.930901157408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45966.930901157408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45966.930901157408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45966.930901157408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45966.930901157408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45966.930901157408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45966.930901157408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45966.930901157408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45966.930901157408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45966.930901157408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45966.930901157408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45966.930901157408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45966.930901157408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45966.930901157408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45966.930901157408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45966.930901157408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45966.930901157408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45966.930901157408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45966.930901157408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45966.930901157408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45966.930901157408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45966.930901157408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45966.930901157408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45966.930901157408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45966.930901157408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45966.930901157408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45966.930901157408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45966.930901157408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45966.930901157408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45966.930901157408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45966.930901157408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45966.930901157408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45966.930901157408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45966.930901157408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45966.930901157408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45966.930901157408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45966.930901157408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45966.930901157408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45966.930901157408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45966.930901157408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45966.930901157408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45966.930901157408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45966.930901157408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45966.930901157408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45966.930901157408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45966.930901157408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45966.930901157408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45966.930901157408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45966.930901157408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45966.930901157408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45966.930901157408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45966.930901157408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45966.930901157408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45966.930901157408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45966.930901157408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45966.930901157408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45966.930901157408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45966.930901157408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45966.930901157408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45966.930901157408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45966.930901157408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45966.930901157408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45966.930901157408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45966.930901157408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45966.930901157408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45966.930901157408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45966.930901157408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45966.930901157408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45966.930901157408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45966.930901157408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45966.930901157408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45966.930901157408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45966.930901157408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45966.930901157408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45966.930901157408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45966.930901157408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45966.930901157408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45966.930901157408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45966.930901157408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45966.930901157408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45966.930901157408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45966.930901157408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45966.930901157408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45966.930901157408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45966.930901157408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45966.930901157408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45966.930901157408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45966.930901157408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45966.930901157408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45966.930901157408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45966.930901157408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45966.930901157408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45966.930901157408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45966.930901157408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45966.930901157408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45966.930901157408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45966.930901157408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45966.930901157408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45966.930901157408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45966.930901157408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45966.930901157408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45966.930901157408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45966.930901157408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45966.930901157408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45966.930901157408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45966.930901157408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45966.930901157408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45966.930901157408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45966.930901157408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45966.930901157408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45966.930901157408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45966.930901157408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45966.930901157408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45966.930901157408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45966.930901157408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45966.930901157408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45966.930901157408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45966.930901157408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45966.930901157408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45966.930901157408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45966.930901157408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45966.930901157408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45966.930901157408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45966.930901157408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45966.930901157408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45966.930901157408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45966.930901157408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45966.930901157408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45966.930901157408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45966.930901157408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45966.930901157408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45966.930901157408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45966.930901157408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45966.930901157408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45966.930901157408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45966.930901157408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45966.930901157408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45966.930901157408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45966.930901157408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45966.930901157408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45966.930901157408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45966.930901157408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45966.930901157408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45966.930901157408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45966.930901157408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45966.930901157408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45966.930901157408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45966.930901157408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45966.930901157408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45966.930901157408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45966.930901157408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45966.930901157408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45966.930901157408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45966.930901157408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45966.930901157408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45966.930901157408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45966.930901157408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45966.930901157408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45966.930901157408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45966.930901157408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45966.930901157408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45966.930901157408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45966.930901157408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45966.930901157408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45966.930901157408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45966.930901157408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45966.930901157408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45966.930901157408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45966.930901157408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45966.930901157408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45966.930901157408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45966.930901157408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45966.930901157408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45966.930901157408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45966.930901157408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45966.930901157408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45966.930901157408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45966.930901157408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45966.930901157408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45966.930901157408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45966.930901157408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45966.930901157408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45966.930901157408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45966.930901157408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45966.930901157408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45966.930901157408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45966.930901157408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45966.930901157408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45966.930901157408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45966.930901157408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45966.930901157408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45966.930901157408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45966.930901157408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45966.930901157408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45966.930901157408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45966.930901157408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45966.930901157408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45966.930901157408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45966.930901157408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45966.930901157408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45966.930901157408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45966.930901157408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45966.930901157408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45966.930901157408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45966.930901157408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45966.930901157408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45966.930901157408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45966.930901157408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45966.930901157408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45966.930901157408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45966.930901157408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45966.930901157408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45966.930901157408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45966.930901157408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45966.930901157408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45966.930901157408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45966.930901157408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45966.930901157408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45966.930901157408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45966.930901157408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45966.930901157408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45966.930901157408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45966.930901157408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45966.930901157408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45966.930901157408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45966.930901157408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45966.930901157408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45966.930901157408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45966.930901157408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45966.930901157408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45966.930901157408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45966.930901157408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45966.930901157408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45966.930901157408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45966.930901157408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45966.930901157408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45966.930901157408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45966.930901157408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45966.930901157408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45966.930901157408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45966.930901157408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45966.930901157408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45966.930901157408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45966.930901157408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45966.930901157408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45966.930901157408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45966.930901157408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45966.930901157408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45966.930901157408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45966.930901157408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45966.930901157408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45966.930901157408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45966.930901157408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45966.930901157408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45966.930901157408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45966.930901157408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45966.930901157408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45966.930901157408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45966.930901157408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45966.930901157408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45966.930901157408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45966.930901157408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45966.930901157408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45966.930901157408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45966.930901157408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45966.930901157408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45966.930901157408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45966.930901157408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45966.930901157408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45966.930901157408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45966.930901157408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45966.930901157408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45966.930901157408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45966.930901157408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45966.930901157408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45966.930901157408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45966.930901157408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45966.930901157408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45966.930901157408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45966.930901157408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45966.930901157408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45966.930901157408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45966.930901157408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45966.930901157408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45966.930901157408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45966.930901157408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45966.930901157408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45966.930901157408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45966.930901157408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45966.930901157408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45966.930901157408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45966.930901157408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45966.930901157408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45966.930901157408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45966.930901157408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45966.930901157408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45966.930901157408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45966.930901157408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45966.930901157408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45966.930901157408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45966.930901157408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45966.930901157408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45966.930901157408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45966.930901157408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45966.930901157408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45966.930901157408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45966.930901157408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45966.930901157408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45966.930901157408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45966.930901157408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45966.930901157408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45966.930901157408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45966.930901157408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45966.930901157408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45966.930901157408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45966.930901157408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45966.930901157408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45966.930901157408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45966.930901157408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45966.930901157408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45966.930901157408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45966.930901157408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45966.930901157408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45966.930901157408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45966.930901157408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45966.930901157408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45966.930901157408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45966.930901157408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45966.930901157408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45966.930901157408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45966.930901157408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45966.930901157408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45966.930901157408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45966.930901157408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45966.930901157408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45966.930901157408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45966.930901157408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45966.930901157408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45966.930901157408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45966.930901157408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45966.930901157408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45966.930901157408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45966.930901157408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45966.930901157408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45966.930901157408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45966.930901157408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45966.930901157408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45966.930901157408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45966.930901157408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45966.930901157408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45966.930901157408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45966.930901157408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45966.930901157408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45966.930901157408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45966.930901157408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45966.930901157408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45966.930901157408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45966.930901157408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45966.930901157408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45966.930901157408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45966.930901157408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45966.930901157408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45966.930901157408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45966.930901157408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45966.930901157408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45966.930901157408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45966.930901157408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45966.930901157408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45966.930901157408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45966.930901157408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45966.930901157408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45966.930901157408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45966.930901157408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45966.930901157408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45966.930901157408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45966.930901157408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45966.930901157408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45966.930901157408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45966.930901157408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45966.930901157408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45966.930901157408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45966.930901157408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45966.930901157408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45966.930901157408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45966.930901157408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45966.930901157408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45966.930901157408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45966.930901157408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45966.930901157408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45966.930901157408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45966.930901157408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45966.930901157408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45966.930901157408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45966.930901157408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45966.930901157408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45966.930901157408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45966.930901157408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45966.930901157408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45966.930901157408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45966.930901157408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45966.930901157408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45966.930901157408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45966.930901157408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45966.930901157408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45966.930901157408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45966.930901157408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45966.930901157408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45966.930901157408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45966.930901157408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45966.930901157408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45966.930901157408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45966.930901157408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45966.930901157408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45966.930901157408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45966.930901157408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45966.930901157408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45966.930901157408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45966.930901157408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45966.930901157408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45966.930901157408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45966.930901157408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45966.930901157408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45966.930901157408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45966.930901157408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45966.930901157408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45966.930901157408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45966.930901157408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45966.930901157408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45966.930901157408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45966.930901157408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45966.930901157408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45966.930901157408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45966.930901157408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45966.930901157408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45966.930901157408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45966.930901157408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45966.930901157408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45966.930901157408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45966.930901157408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45966.930901157408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45966.930901157408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45966.930901157408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45966.930901157408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45966.930901157408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45966.930901157408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45966.930901157408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45966.930901157408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45966.930901157408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45966.930901157408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45966.930901157408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45966.930901157408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45966.930901157408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45966.930901157408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45966.930901157408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45966.930901157408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45966.930901157408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45966.930901157408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45966.930901157408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45966.930901157408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45966.930901157408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45966.930901157408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45966.930901157408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45966.930901157408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45966.930901157408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45966.930901157408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45966.930901157408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45966.930901157408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45966.930901157408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45966.930901157408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45966.930901157408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45966.930901157408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45966.930901157408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45966.930901157408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45966.930901157408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45966.930901157408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45966.930901157408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45966.930901157408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45966.930901157408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45966.930901157408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45966.930901157408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45966.930901157408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45966.930901157408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45966.930901157408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45966.930901157408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45966.930901157408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45966.930901157408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45966.930901157408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263.4501835648116</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0.14740578703640494</v>
      </c>
      <c r="H3" s="122">
        <v>45966.777777777781</v>
      </c>
      <c r="I3" s="118" t="str">
        <f>IFERROR(VLOOKUP(D3,DB!A:F,6,0),"")</f>
        <v>Generator-SG</v>
      </c>
      <c r="J3" s="118" t="str">
        <f>IFERROR(VLOOKUP(D3,DB!A:G,7,0),"")</f>
        <v>Dead</v>
      </c>
      <c r="K3" s="124" t="s">
        <v>39116</v>
      </c>
      <c r="L3" s="120" t="str">
        <f>IFERROR(VLOOKUP(D3,DB!A:I,9,0),"")</f>
        <v>Latis</v>
      </c>
    </row>
    <row r="4" spans="1:16" ht="15" customHeight="1">
      <c r="A4" s="118" t="s">
        <v>39117</v>
      </c>
      <c r="B4" s="118" t="str">
        <f>IFERROR(VLOOKUP(D4,DB!A:K,11,0),"")</f>
        <v>R4</v>
      </c>
      <c r="C4" s="119">
        <v>1</v>
      </c>
      <c r="D4" s="93" t="s">
        <v>36478</v>
      </c>
      <c r="E4" s="97" t="s">
        <v>39021</v>
      </c>
      <c r="F4" s="122">
        <v>45966.923611111109</v>
      </c>
      <c r="G4" s="123">
        <f ca="1">IFERROR(NOW()-F4,"")</f>
        <v>7.2900462982943282E-3</v>
      </c>
      <c r="H4" s="122">
        <v>45966.917939814812</v>
      </c>
      <c r="I4" s="118" t="str">
        <f>IFERROR(VLOOKUP(D4,DB!A:F,6,0),"")</f>
        <v>Generator-SG</v>
      </c>
      <c r="J4" s="118" t="str">
        <f>IFERROR(VLOOKUP(D4,DB!A:G,7,0),"")</f>
        <v>Dead</v>
      </c>
      <c r="K4" s="124" t="s">
        <v>39116</v>
      </c>
      <c r="L4" s="120" t="str">
        <f>IFERROR(VLOOKUP(D4,DB!A:I,9,0),"")</f>
        <v>Latis</v>
      </c>
    </row>
    <row r="5" spans="1:16" ht="15" customHeight="1">
      <c r="A5" s="118"/>
      <c r="B5" s="118" t="str">
        <f>IFERROR(VLOOKUP(D5,DB!A:K,11,0),"")</f>
        <v/>
      </c>
      <c r="C5" s="119"/>
      <c r="D5" s="93"/>
      <c r="E5" s="97"/>
      <c r="F5" s="122"/>
      <c r="G5" s="123">
        <f ca="1">IFERROR(NOW()-F5,"")</f>
        <v>45966.930901157408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45966.930901157408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45966.930901157408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45966.930901157408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45966.930901157408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45966.930901157408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45966.930901157408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45966.930901157408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45966.930901157408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45966.930901157408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45966.930901157408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45966.930901157408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45966.930901157408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45966.930901157408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45966.930901157408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45966.930901157408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45966.930901157408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45966.930901157408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45966.930901157408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45966.930901157408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45966.930901157408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45966.930901157408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45966.930901157408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45966.930901157408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45966.930901157408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45966.930901157408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45966.930901157408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45966.930901157408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45966.930901157408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45966.930901157408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45966.930901157408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45966.930901157408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45966.930901157408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45966.930901157408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45966.930901157408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8" sqref="D18"/>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75.098840972219477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39104</v>
      </c>
      <c r="F3" s="38">
        <v>45926.188877314817</v>
      </c>
      <c r="G3" s="143">
        <f t="shared" ref="G3" ca="1" si="0">IFERROR(NOW()-F3,"")</f>
        <v>40.742023842591152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39104</v>
      </c>
      <c r="F4" s="152">
        <v>45948.661111111112</v>
      </c>
      <c r="G4" s="153">
        <f ca="1">IFERROR(NOW()-F4,"")</f>
        <v>18.269790046295384</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28142</v>
      </c>
      <c r="E5" s="151" t="s">
        <v>39021</v>
      </c>
      <c r="F5" s="152">
        <v>45966.921342592592</v>
      </c>
      <c r="G5" s="153">
        <f ca="1">IFERROR(NOW()-F5,"")</f>
        <v>9.5585648159612902E-3</v>
      </c>
      <c r="H5" s="152">
        <v>45966.903622685182</v>
      </c>
      <c r="I5" s="151" t="str">
        <f>IFERROR(VLOOKUP(D5,DB!A:F,6,0),"")</f>
        <v>SCECO</v>
      </c>
      <c r="J5" s="151" t="str">
        <f>IFERROR(VLOOKUP(D5,DB!A:G,7,0),"")</f>
        <v>No BB Shifted</v>
      </c>
      <c r="K5" s="151" t="s">
        <v>39125</v>
      </c>
      <c r="L5" s="151" t="str">
        <f>IFERROR(VLOOKUP(D5,DB!A:I,9,0),"")</f>
        <v>Latis</v>
      </c>
    </row>
    <row r="6" spans="1:13" ht="15">
      <c r="A6" s="151"/>
      <c r="B6" s="151" t="str">
        <f>IFERROR(VLOOKUP(D6,DB!A:K,11,0),"")</f>
        <v/>
      </c>
      <c r="C6" s="151"/>
      <c r="D6" s="151"/>
      <c r="E6" s="151"/>
      <c r="F6" s="152"/>
      <c r="G6" s="153">
        <f ca="1">IFERROR(NOW()-F6,"")</f>
        <v>45966.930901157408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45966.930901157408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45966.930901157408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45966.930901157408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45966.930901157408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45966.930901157408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45966.930901157408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45966.930901157408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45966.930901157408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45966.930901157408</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45966.930901157408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45966.930901157408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45966.930901157408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45966.930901157408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45966.930901157408</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45966.930901157408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45966.930901157408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45966.930901157408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45966.930901157408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45966.930901157408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45966.930901157408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45966.930901157408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45966.930901157408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45966.930901157408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45966.930901157408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45966.930901157408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45966.930901157408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45966.930901157408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45966.930901157408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45966.930901157408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45966.930901157408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45966.930901157408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45966.930901157408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45966.930901157408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45966.930901157408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45966.930901157408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45966.930901157408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45966.930901157408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45966.930901157408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45966.930901157408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45966.930901157408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45966.930901157408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45966.930901157408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45966.930901157408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45966.930901157408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45966.930901157408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45966.930901157408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45966.930901157408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45966.930901157408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45966.930901157408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45966.930901157408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45966.930901157408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45966.930901157408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45966.930901157408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45966.930901157408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45966.930901157408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45966.930901157408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45966.930901157408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45966.930901157408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45966.930901157408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45966.930901157408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45966.930901157408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45966.930901157408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45966.930901157408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45966.930901157408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45966.930901157408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45966.930901157408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45966.930901157408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45966.930901157408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45966.930901157408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45966.930901157408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45966.930901157408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45966.930901157408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45966.930901157408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45966.930901157408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45966.930901157408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45966.930901157408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45966.930901157408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45966.930901157408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45966.930901157408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45966.930901157408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45966.930901157408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45966.930901157408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45966.930901157408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45966.930901157408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45966.930901157408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45966.930901157408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45966.930901157408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45966.930901157408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45966.930901157408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45966.930901157408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45966.930901157408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45966.930901157408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45966.930901157408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45966.930901157408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45966.930901157408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45966.930901157408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45966.930901157408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45966.930901157408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45966.930901157408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45966.930901157408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45966.930901157408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45966.930901157408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45966.930901157408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45966.930901157408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45966.930901157408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45966.930901157408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45966.930901157408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45966.930901157408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45966.930901157408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45966.930901157408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45966.930901157408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45966.930901157408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45966.930901157408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45966.930901157408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45966.930901157408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45966.930901157408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45966.930901157408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45966.930901157408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45966.930901157408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45966.930901157408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45966.930901157408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45966.930901157408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45966.930901157408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45966.930901157408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45966.930901157408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45966.930901157408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45966.930901157408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45966.930901157408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45966.930901157408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45966.930901157408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45966.930901157408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45966.930901157408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45966.930901157408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45966.930901157408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45966.930901157408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45966.930901157408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45966.930901157408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45966.930901157408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45966.930901157408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45966.930901157408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45966.930901157408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45966.930901157408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45966.930901157408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45966.930901157408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45966.930901157408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45966.930901157408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45966.930901157408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45966.930901157408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45966.930901157408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45966.930901157408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45966.930901157408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45966.930901157408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45966.930901157408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45966.930901157408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45966.930901157408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45966.930901157408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45966.930901157408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45966.930901157408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45966.930901157408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45966.930901157408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45966.930901157408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45966.930901157408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45966.930901157408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45966.930901157408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45966.930901157408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45966.930901157408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45966.930901157408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45966.930901157408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45966.930901157408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45966.930901157408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45966.930901157408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45966.930901157408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45966.930901157408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45966.930901157408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45966.930901157408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45966.930901157408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45966.930901157408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45966.930901157408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45966.930901157408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45966.930901157408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45966.930901157408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45966.930901157408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45966.930901157408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45966.930901157408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45966.930901157408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45966.930901157408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45966.930901157408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45966.930901157408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45966.930901157408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45966.930901157408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45966.930901157408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45966.930901157408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45966.930901157408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45966.930901157408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45966.930901157408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45966.930901157408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45966.930901157408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45966.930901157408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45966.930901157408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45966.930901157408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45966.930901157408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45966.930901157408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45966.930901157408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45966.930901157408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45966.930901157408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45966.930901157408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45966.930901157408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45966.930901157408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45966.930901157408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45966.930901157408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45966.930901157408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45966.930901157408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45966.930901157408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45966.930901157408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45966.930901157408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45966.930901157408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45966.930901157408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45966.930901157408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45966.930901157408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45966.930901157408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45966.930901157408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45966.930901157408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45966.930901157408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45966.930901157408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45966.930901157408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45966.930901157408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45966.930901157408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45966.930901157408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45966.930901157408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45966.930901157408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45966.930901157408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45966.930901157408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45966.930901157408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45966.930901157408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45966.930901157408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45966.930901157408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45966.930901157408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45966.930901157408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45966.930901157408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45966.930901157408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45966.930901157408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45966.930901157408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45966.930901157408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45966.930901157408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45966.930901157408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45966.930901157408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45966.930901157408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45966.930901157408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45966.930901157408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45966.930901157408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45966.930901157408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45966.930901157408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45966.930901157408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45966.930901157408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45966.930901157408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45966.930901157408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45966.930901157408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45966.930901157408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45966.930901157408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45966.930901157408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45966.930901157408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45966.930901157408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45966.930901157408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45966.930901157408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45966.930901157408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45966.930901157408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45966.930901157408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45966.930901157408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45966.930901157408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45966.930901157408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45966.930901157408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45966.930901157408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45966.930901157408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45966.930901157408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45966.930901157408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45966.930901157408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45966.930901157408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45966.930901157408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45966.930901157408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45966.930901157408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45966.930901157408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45966.930901157408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45966.930901157408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45966.930901157408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45966.930901157408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45966.930901157408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45966.930901157408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45966.930901157408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45966.930901157408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45966.930901157408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45966.930901157408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45966.930901157408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45966.930901157408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45966.930901157408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45966.930901157408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45966.930901157408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45966.930901157408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45966.930901157408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45966.930901157408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45966.930901157408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45966.930901157408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45966.930901157408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45966.930901157408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45966.930901157408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45966.930901157408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45966.930901157408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45966.930901157408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45966.930901157408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45966.930901157408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45966.930901157408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45966.930901157408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45966.930901157408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45966.930901157408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45966.930901157408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45966.930901157408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45966.930901157408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45966.930901157408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45966.930901157408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45966.930901157408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45966.930901157408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45966.930901157408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45966.930901157408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45966.930901157408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45966.930901157408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45966.930901157408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45966.930901157408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45966.930901157408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45966.930901157408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45966.930901157408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45966.930901157408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45966.930901157408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45966.930901157408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45966.930901157408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45966.930901157408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45966.930901157408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45966.930901157408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45966.930901157408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45966.930901157408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45966.930901157408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45966.930901157408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45966.930901157408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45966.930901157408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45966.930901157408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45966.930901157408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45966.930901157408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45966.930901157408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45966.930901157408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45966.930901157408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45966.930901157408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