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1695" documentId="13_ncr:1_{F6CB121F-512D-4AA6-A0C1-0FB36C537598}" xr6:coauthVersionLast="47" xr6:coauthVersionMax="47" xr10:uidLastSave="{CB5AB767-6C78-4B5B-8281-4344119D8889}"/>
  <bookViews>
    <workbookView xWindow="-109" yWindow="-109" windowWidth="26301" windowHeight="14169" firstSheet="5" activeTab="1"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3" i="6" l="1"/>
  <c r="J3" i="6"/>
  <c r="B5" i="3"/>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63" i="5"/>
  <c r="B64" i="5"/>
  <c r="B65" i="5"/>
  <c r="B66" i="5"/>
  <c r="B3" i="1"/>
  <c r="B4" i="1"/>
  <c r="B5" i="1"/>
  <c r="B6" i="1"/>
  <c r="B7" i="1"/>
  <c r="B8" i="1"/>
  <c r="B9" i="1"/>
  <c r="B10" i="1"/>
  <c r="B11" i="1"/>
  <c r="B12" i="1"/>
  <c r="B13" i="1"/>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2" i="6"/>
  <c r="I3" i="5"/>
  <c r="B2" i="6"/>
  <c r="G2" i="6"/>
  <c r="J2" i="6"/>
  <c r="L2" i="6"/>
  <c r="B3" i="6"/>
  <c r="G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G59" i="5"/>
  <c r="I59" i="5"/>
  <c r="J59" i="5"/>
  <c r="L59" i="5"/>
  <c r="G60" i="5"/>
  <c r="I60" i="5"/>
  <c r="J60" i="5"/>
  <c r="L60" i="5"/>
  <c r="G61" i="5"/>
  <c r="I61" i="5"/>
  <c r="J61" i="5"/>
  <c r="L61" i="5"/>
  <c r="G62" i="5"/>
  <c r="I62" i="5"/>
  <c r="J62" i="5"/>
  <c r="L62" i="5"/>
  <c r="G63" i="5"/>
  <c r="I63" i="5"/>
  <c r="J63" i="5"/>
  <c r="L63" i="5"/>
  <c r="G64" i="5"/>
  <c r="I64" i="5"/>
  <c r="J64" i="5"/>
  <c r="L64" i="5"/>
  <c r="G65" i="5"/>
  <c r="I65" i="5"/>
  <c r="J65" i="5"/>
  <c r="L65"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 i="5"/>
  <c r="G4" i="5"/>
  <c r="I4" i="5"/>
  <c r="J4" i="5"/>
  <c r="L4"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3" i="5"/>
  <c r="J3" i="5"/>
  <c r="L3" i="5"/>
  <c r="B3" i="2"/>
  <c r="G3" i="2"/>
  <c r="I3" i="2"/>
  <c r="J3" i="2"/>
  <c r="L3" i="2"/>
  <c r="B2" i="1"/>
  <c r="L2" i="5"/>
  <c r="B2" i="4"/>
  <c r="I2" i="4"/>
  <c r="J2" i="4"/>
  <c r="L2" i="4"/>
  <c r="B2" i="3"/>
  <c r="B3" i="3"/>
  <c r="B4"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alcChain>
</file>

<file path=xl/sharedStrings.xml><?xml version="1.0" encoding="utf-8"?>
<sst xmlns="http://schemas.openxmlformats.org/spreadsheetml/2006/main" count="179013" uniqueCount="39098">
  <si>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</si>
  <si>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</si>
  <si>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</si>
  <si>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</si>
  <si>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</si>
  <si>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</si>
  <si>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</si>
  <si>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</si>
  <si>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</si>
  <si>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</si>
  <si>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</si>
  <si>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</si>
  <si>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</si>
  <si>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</si>
  <si>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</si>
  <si>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</si>
  <si>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</si>
  <si>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</si>
  <si>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</si>
  <si>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</si>
  <si>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</si>
  <si>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</si>
  <si>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</si>
  <si>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</si>
  <si>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</si>
  <si>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</si>
  <si>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</si>
  <si>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</si>
  <si>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</si>
  <si>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</si>
  <si>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</si>
  <si>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</si>
  <si>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</si>
  <si>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</si>
  <si>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</si>
  <si>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</si>
  <si>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</si>
  <si>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</si>
  <si>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</si>
  <si>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</si>
  <si>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</si>
  <si>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</si>
  <si>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</si>
  <si>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</si>
  <si>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</si>
  <si>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</si>
  <si>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</si>
  <si>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</si>
  <si>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</si>
  <si>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</si>
  <si>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</si>
  <si>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</si>
  <si>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</si>
  <si>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</si>
  <si>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</si>
  <si>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</si>
  <si>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</si>
  <si>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</si>
  <si>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</si>
  <si>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</si>
  <si>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</si>
  <si>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</si>
  <si>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</si>
  <si>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</si>
  <si>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</si>
  <si>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</si>
  <si>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</si>
  <si>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</si>
  <si>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</si>
  <si>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</si>
  <si>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</si>
  <si>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</si>
  <si>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</si>
  <si>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</si>
  <si>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</si>
  <si>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</si>
  <si>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</si>
  <si>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</si>
  <si>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</si>
  <si>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</si>
  <si>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</si>
  <si>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</si>
  <si>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</si>
  <si>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</si>
  <si>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</si>
  <si>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</si>
  <si>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</si>
  <si>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</si>
  <si>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</si>
  <si>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</si>
  <si>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</si>
  <si>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</si>
  <si>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</si>
  <si>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</si>
  <si>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</si>
  <si>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</si>
  <si>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</si>
  <si>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</si>
  <si>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</si>
  <si>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</si>
  <si>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</si>
  <si>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</si>
  <si>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</si>
  <si>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</si>
  <si>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</si>
  <si>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</si>
  <si>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</si>
  <si>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</si>
  <si>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</si>
  <si>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</si>
  <si>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</si>
  <si>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</si>
  <si>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</si>
  <si>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</si>
  <si>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</si>
  <si>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</si>
  <si>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</si>
  <si>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</si>
  <si>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</si>
  <si>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</si>
  <si>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</si>
  <si>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</si>
  <si>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</si>
  <si>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</si>
  <si>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</si>
  <si>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</si>
  <si>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</si>
  <si>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</si>
  <si>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</si>
  <si>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</si>
  <si>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</si>
  <si>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</si>
  <si>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</si>
  <si>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</si>
  <si>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</si>
  <si>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</si>
  <si>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</si>
  <si>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</si>
  <si>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</si>
  <si>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</si>
  <si>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</si>
  <si>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</si>
  <si>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</si>
  <si>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</si>
  <si>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</si>
  <si>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</si>
  <si>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</si>
  <si>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</si>
  <si>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</si>
  <si>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</si>
  <si>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</si>
  <si>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</si>
  <si>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</si>
  <si>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</si>
  <si>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</si>
  <si>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</si>
  <si>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</si>
  <si>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</si>
  <si>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</si>
  <si>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</si>
  <si>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</si>
  <si>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</si>
  <si>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</si>
  <si>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</si>
  <si>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</si>
  <si>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</si>
  <si>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</si>
  <si>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</si>
  <si>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</si>
  <si>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</si>
  <si>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</si>
  <si>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</si>
  <si>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</si>
  <si>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</si>
  <si>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</si>
  <si>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</si>
  <si>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</si>
  <si>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</si>
  <si>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</si>
  <si>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</si>
  <si>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</si>
  <si>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</si>
  <si>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</si>
  <si>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</si>
  <si>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</si>
  <si>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</si>
  <si>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</si>
  <si>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</si>
  <si>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</si>
  <si>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</si>
  <si>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</si>
  <si>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</si>
  <si>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</si>
  <si>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</si>
  <si>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</si>
  <si>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</si>
  <si>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</si>
  <si>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</si>
  <si>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</si>
  <si>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</si>
  <si>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</si>
  <si>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</si>
  <si>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</si>
  <si>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</si>
  <si>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</si>
  <si>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</si>
  <si>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</si>
  <si>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</si>
  <si>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</si>
  <si>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</si>
  <si>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</si>
  <si>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</si>
  <si>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</si>
  <si>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</si>
  <si>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</si>
  <si>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</si>
  <si>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</si>
  <si>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</si>
  <si>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</si>
  <si>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</si>
  <si>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</si>
  <si>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</si>
  <si>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</si>
  <si>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</si>
  <si>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</si>
  <si>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</si>
  <si>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</si>
  <si>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</si>
  <si>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</si>
  <si>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</si>
  <si>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</si>
  <si>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</si>
  <si>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</si>
  <si>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</si>
  <si>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</si>
  <si>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</si>
  <si>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</si>
  <si>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</si>
  <si>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</si>
  <si>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</si>
  <si>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</si>
  <si>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</si>
  <si>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</si>
  <si>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</si>
  <si>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</si>
  <si>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</si>
  <si>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</si>
  <si>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</si>
  <si>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</si>
  <si>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</si>
  <si>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</si>
  <si>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</si>
  <si>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</si>
  <si>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</si>
  <si>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</si>
  <si>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</si>
  <si>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</si>
  <si>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</si>
  <si>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</si>
  <si>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</si>
  <si>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</si>
  <si>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</si>
  <si>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</si>
  <si>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</si>
  <si>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</si>
  <si>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</si>
  <si>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</si>
  <si>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</si>
  <si>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</si>
  <si>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</si>
  <si>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</si>
  <si>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</si>
  <si>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</si>
  <si>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</si>
  <si>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</si>
  <si>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</si>
  <si>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</si>
  <si>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</si>
  <si>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</si>
  <si>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</si>
  <si>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</si>
  <si>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</si>
  <si>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</si>
  <si>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</si>
  <si>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</si>
  <si>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</si>
  <si>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</si>
  <si>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</si>
  <si>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</si>
  <si>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</si>
  <si>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</si>
  <si>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</si>
  <si>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</si>
  <si>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</si>
  <si>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</si>
  <si>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</si>
  <si>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</si>
  <si>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</si>
  <si>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</si>
  <si>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</si>
  <si>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</si>
  <si>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</si>
  <si>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</si>
  <si>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</si>
  <si>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</si>
  <si>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</si>
  <si>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</si>
  <si>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</si>
  <si>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</si>
  <si>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</si>
  <si>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</si>
  <si>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</si>
  <si>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</si>
  <si>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</si>
  <si>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</si>
  <si>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</si>
  <si>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</si>
  <si>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</si>
  <si>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</si>
  <si>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</si>
  <si>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</si>
  <si>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</si>
  <si>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</si>
  <si>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</si>
  <si>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</si>
  <si>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</si>
  <si>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</si>
  <si>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</si>
  <si>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</si>
  <si>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</si>
  <si>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</si>
  <si>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</si>
  <si>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</si>
  <si>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</si>
  <si>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</si>
  <si>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</si>
  <si>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</si>
  <si>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</si>
  <si>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</si>
  <si>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</si>
  <si>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</si>
  <si>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</si>
  <si>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</si>
  <si>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</si>
  <si>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</si>
  <si>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</si>
  <si>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</si>
  <si>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</si>
  <si>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</si>
  <si>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</si>
  <si>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</si>
  <si>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</si>
  <si>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</si>
  <si>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</si>
  <si>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</si>
  <si>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</si>
  <si>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</si>
  <si>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</si>
  <si>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</si>
  <si>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</si>
  <si>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</si>
  <si>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</si>
  <si>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</si>
  <si>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</si>
  <si>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</si>
  <si>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</si>
  <si>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</si>
  <si>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</si>
  <si>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</si>
  <si>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</si>
  <si>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</si>
  <si>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</si>
  <si>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</si>
  <si>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</si>
  <si>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</si>
  <si>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</si>
  <si>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</si>
  <si>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</si>
  <si>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</si>
  <si>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</si>
  <si>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</si>
  <si>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</si>
  <si>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</si>
  <si>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</si>
  <si>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</si>
  <si>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</si>
  <si>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</si>
  <si>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</si>
  <si>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</si>
  <si>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</si>
  <si>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</si>
  <si>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</si>
  <si>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</si>
  <si>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</si>
  <si>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</si>
  <si>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</si>
  <si>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</si>
  <si>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</si>
  <si>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</si>
  <si>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</si>
  <si>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</si>
  <si>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</si>
  <si>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</si>
  <si>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</si>
  <si>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</si>
  <si>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</si>
  <si>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</si>
  <si>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</si>
  <si>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</si>
  <si>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</si>
  <si>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</si>
  <si>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</si>
  <si>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</si>
  <si>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</si>
  <si>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</si>
  <si>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</si>
  <si>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</si>
  <si>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</si>
  <si>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</si>
  <si>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</si>
  <si>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</si>
  <si>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</si>
  <si>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</si>
  <si>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</si>
  <si>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</si>
  <si>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</si>
  <si>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</si>
  <si>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</si>
  <si>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</si>
  <si>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</si>
  <si>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</si>
  <si>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</si>
  <si>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</si>
  <si>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</si>
  <si>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</si>
  <si>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</si>
  <si>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</si>
  <si>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</si>
  <si>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</si>
  <si>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</si>
  <si>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</si>
  <si>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</si>
  <si>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</si>
  <si>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</si>
  <si>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</si>
  <si>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</si>
  <si>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</si>
  <si>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</si>
  <si>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</si>
  <si>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</si>
  <si>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</si>
  <si>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</si>
  <si>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</si>
  <si>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</si>
  <si>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</si>
  <si>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</si>
  <si>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</si>
  <si>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</si>
  <si>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</si>
  <si>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</si>
  <si>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</si>
  <si>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</si>
  <si>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</si>
  <si>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</si>
  <si>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</si>
  <si>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</si>
  <si>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</si>
  <si>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</si>
  <si>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</si>
  <si>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</si>
  <si>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</si>
  <si>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</si>
  <si>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</si>
  <si>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</si>
  <si>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</si>
  <si>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</si>
  <si>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</si>
  <si>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</si>
  <si>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</si>
  <si>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</si>
  <si>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</si>
  <si>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</si>
  <si>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</si>
  <si>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</si>
  <si>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</si>
  <si>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</si>
  <si>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</si>
  <si>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</si>
  <si>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</si>
  <si>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</si>
  <si>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</si>
  <si>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</si>
  <si>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</si>
  <si>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</si>
  <si>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</si>
  <si>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</si>
  <si>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</si>
  <si>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</si>
  <si>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</si>
  <si>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</si>
  <si>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</si>
  <si>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</si>
  <si>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</si>
  <si>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</si>
  <si>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</si>
  <si>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</si>
  <si>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</si>
  <si>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</si>
  <si>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</si>
  <si>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</si>
  <si>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</si>
  <si>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</si>
  <si>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</si>
  <si>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</si>
  <si>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</si>
  <si>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</si>
  <si>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</si>
  <si>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</si>
  <si>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</si>
  <si>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</si>
  <si>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</si>
  <si>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</si>
  <si>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</si>
  <si>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</si>
  <si>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</si>
  <si>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</si>
  <si>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</si>
  <si>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</si>
  <si>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</si>
  <si>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</si>
  <si>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</si>
  <si>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</si>
  <si>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</si>
  <si>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</si>
  <si>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</si>
  <si>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</si>
  <si>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</si>
  <si>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</si>
  <si>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</si>
  <si>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</si>
  <si>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</si>
  <si>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</si>
  <si>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</si>
  <si>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</si>
  <si>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</si>
  <si>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</si>
  <si>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</si>
  <si>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</si>
  <si>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</si>
  <si>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</si>
  <si>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</si>
  <si>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</si>
  <si>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</si>
  <si>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</si>
  <si>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</si>
  <si>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</si>
  <si>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</si>
  <si>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</si>
  <si>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</si>
  <si>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</si>
  <si>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</si>
  <si>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</si>
  <si>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</si>
  <si>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</si>
  <si>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</si>
  <si>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</si>
  <si>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</si>
  <si>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</si>
  <si>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</si>
  <si>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</si>
  <si>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</si>
  <si>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</si>
  <si>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</si>
  <si>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</si>
  <si>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</si>
  <si>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</si>
  <si>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</si>
  <si>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</si>
  <si>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</si>
  <si>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</si>
  <si>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</si>
  <si>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</si>
  <si>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</si>
  <si>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</si>
  <si>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</si>
  <si>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</si>
  <si>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</si>
  <si>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</si>
  <si>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</si>
  <si>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</si>
  <si>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</si>
  <si>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</si>
  <si>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</si>
  <si>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</si>
  <si>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</si>
  <si>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</si>
  <si>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</si>
  <si>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</si>
  <si>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</si>
  <si>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</si>
  <si>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</si>
  <si>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</si>
  <si>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</si>
  <si>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</si>
  <si>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</si>
  <si>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</si>
  <si>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</si>
  <si>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</si>
  <si>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</si>
  <si>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</si>
  <si>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</si>
  <si>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</si>
  <si>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</si>
  <si>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</si>
  <si>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</si>
  <si>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</si>
  <si>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</si>
  <si>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</si>
  <si>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</si>
  <si>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</si>
  <si>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</si>
  <si>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</si>
  <si>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</si>
  <si>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</si>
  <si>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</si>
  <si>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</si>
  <si>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</si>
  <si>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</si>
  <si>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</si>
  <si>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</si>
  <si>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</si>
  <si>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</si>
  <si>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</si>
  <si>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</si>
  <si>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</si>
  <si>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</si>
  <si>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</si>
  <si>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</si>
  <si>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</si>
  <si>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</si>
  <si>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</si>
  <si>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</si>
  <si>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</si>
  <si>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</si>
  <si>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</si>
  <si>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</si>
  <si>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</si>
  <si>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</si>
  <si>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</si>
  <si>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</si>
  <si>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</si>
  <si>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</si>
  <si>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</si>
  <si>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</si>
  <si>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</si>
  <si>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</si>
  <si>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</si>
  <si>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</si>
  <si>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</si>
  <si>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</si>
  <si>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</si>
  <si>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</si>
  <si>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</si>
  <si>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</si>
  <si>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</si>
  <si>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</si>
  <si>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</si>
  <si>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</si>
  <si>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</si>
  <si>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</si>
  <si>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</si>
  <si>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</si>
  <si>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</si>
  <si>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</si>
  <si>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</si>
  <si>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</si>
  <si>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</si>
  <si>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</si>
  <si>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</si>
  <si>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</si>
  <si>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</si>
  <si>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</si>
  <si>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</si>
  <si>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</si>
  <si>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</si>
  <si>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</si>
  <si>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</si>
  <si>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</si>
  <si>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</si>
  <si>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</si>
  <si>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</si>
  <si>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</si>
  <si>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</si>
  <si>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</si>
  <si>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</si>
  <si>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</si>
  <si>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</si>
  <si>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</si>
  <si>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</si>
  <si>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</si>
  <si>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</si>
  <si>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</si>
  <si>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</si>
  <si>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</si>
  <si>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</si>
  <si>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</si>
  <si>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</si>
  <si>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</si>
  <si>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</si>
  <si>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</si>
  <si>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</si>
  <si>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</si>
  <si>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</si>
  <si>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</si>
  <si>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</si>
  <si>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</si>
  <si>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</si>
  <si>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</si>
  <si>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</si>
  <si>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</si>
  <si>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</si>
  <si>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</si>
  <si>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</si>
  <si>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</si>
  <si>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</si>
  <si>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</si>
  <si>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</si>
  <si>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</si>
  <si>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</si>
  <si>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</si>
  <si>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</si>
  <si>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</si>
  <si>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</si>
  <si>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</si>
  <si>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</si>
  <si>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</si>
  <si>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</si>
  <si>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</si>
  <si>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</si>
  <si>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</si>
  <si>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</si>
  <si>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</si>
  <si>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</si>
  <si>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</si>
  <si>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</si>
  <si>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</si>
  <si>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</si>
  <si>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</si>
  <si>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</si>
  <si>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</si>
  <si>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</si>
  <si>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</si>
  <si>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</si>
  <si>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</si>
  <si>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</si>
  <si>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</si>
  <si>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</si>
  <si>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</si>
  <si>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</si>
  <si>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</si>
  <si>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</si>
  <si>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</si>
  <si>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</si>
  <si>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</si>
  <si>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</si>
  <si>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</si>
  <si>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</si>
  <si>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</si>
  <si>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</si>
  <si>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</si>
  <si>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</si>
  <si>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</si>
  <si>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</si>
  <si>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</si>
  <si>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</si>
  <si>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</si>
  <si>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</si>
  <si>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</si>
  <si>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</si>
  <si>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</si>
  <si>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</si>
  <si>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</si>
  <si>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</si>
  <si>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</si>
  <si>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</si>
  <si>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</si>
  <si>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</si>
  <si>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</si>
  <si>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</si>
  <si>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</si>
  <si>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</si>
  <si>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</si>
  <si>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</si>
  <si>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</si>
  <si>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</si>
  <si>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</si>
  <si>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</si>
  <si>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</si>
  <si>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</si>
  <si>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</si>
  <si>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</si>
  <si>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</si>
  <si>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</si>
  <si>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</si>
  <si>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</si>
  <si>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</si>
  <si>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</si>
  <si>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</si>
  <si>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</si>
  <si>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</si>
  <si>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</si>
  <si>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</si>
  <si>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</si>
  <si>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</si>
  <si>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</si>
  <si>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</si>
  <si>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</si>
  <si>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</si>
  <si>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</si>
  <si>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</si>
  <si>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</si>
  <si>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</si>
  <si>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</si>
  <si>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</si>
  <si>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</si>
  <si>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</si>
  <si>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</si>
  <si>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</si>
  <si>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</si>
  <si>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</si>
  <si>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</si>
  <si>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</si>
  <si>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</si>
  <si>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</si>
  <si>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</si>
  <si>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</si>
  <si>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</si>
  <si>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</si>
  <si>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</si>
  <si>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</si>
  <si>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</si>
  <si>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</si>
  <si>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</si>
  <si>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</si>
  <si>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</si>
  <si>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</si>
  <si>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</si>
  <si>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</si>
  <si>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</si>
  <si>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</si>
  <si>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</si>
  <si>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</si>
  <si>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</si>
  <si>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</si>
  <si>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</si>
  <si>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</si>
  <si>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</si>
  <si>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</si>
  <si>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</si>
  <si>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</si>
  <si>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</si>
  <si>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</si>
  <si>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</si>
  <si>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</si>
  <si>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</si>
  <si>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</si>
  <si>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</si>
  <si>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</si>
  <si>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</si>
  <si>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</si>
  <si>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</si>
  <si>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</si>
  <si>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</si>
  <si>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</si>
  <si>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</si>
  <si>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</si>
  <si>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</si>
  <si>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</si>
  <si>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</si>
  <si>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</si>
  <si>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</si>
  <si>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</si>
  <si>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</si>
  <si>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</si>
  <si>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</si>
  <si>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</si>
  <si>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</si>
  <si>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</si>
  <si>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</si>
  <si>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</si>
  <si>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</si>
  <si>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</si>
  <si>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</si>
  <si>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</si>
  <si>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</si>
  <si>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</si>
  <si>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</si>
  <si>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</si>
  <si>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</si>
  <si>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</si>
  <si>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</si>
  <si>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</si>
  <si>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</si>
  <si>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</si>
  <si>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</si>
  <si>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</si>
  <si>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</si>
  <si>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</si>
  <si>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</si>
  <si>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</si>
  <si>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</si>
  <si>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</si>
  <si>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</si>
  <si>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</si>
  <si>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</si>
  <si>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</si>
  <si>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</si>
  <si>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</si>
  <si>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</si>
  <si>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</si>
  <si>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</si>
  <si>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</si>
  <si>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</si>
  <si>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</si>
  <si>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</si>
  <si>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</si>
  <si>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</si>
  <si>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</si>
  <si>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</si>
  <si>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</si>
  <si>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</si>
  <si>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</si>
  <si>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</si>
  <si>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</si>
  <si>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</si>
  <si>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</si>
  <si>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</si>
  <si>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</si>
  <si>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</si>
  <si>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</si>
  <si>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</si>
  <si>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</si>
  <si>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</si>
  <si>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</si>
  <si>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</si>
  <si>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</si>
  <si>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</si>
  <si>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</si>
  <si>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</si>
  <si>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</si>
  <si>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</si>
  <si>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</si>
  <si>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</si>
  <si>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</si>
  <si>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</si>
  <si>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</si>
  <si>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</si>
  <si>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</si>
  <si>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</si>
  <si>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</si>
  <si>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</si>
  <si>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</si>
  <si>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</si>
  <si>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</si>
  <si>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</si>
  <si>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</si>
  <si>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</si>
  <si>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</si>
  <si>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</si>
  <si>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</si>
  <si>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</si>
  <si>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</si>
  <si>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</si>
  <si>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</si>
  <si>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</si>
  <si>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</si>
  <si>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</si>
  <si>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</si>
  <si>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</si>
  <si>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</si>
  <si>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</si>
  <si>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</si>
  <si>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</si>
  <si>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</si>
  <si>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</si>
  <si>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</si>
  <si>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</si>
  <si>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</si>
  <si>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</si>
  <si>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</si>
  <si>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</si>
  <si>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</si>
  <si>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</si>
  <si>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</si>
  <si>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</si>
  <si>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</si>
  <si>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</si>
  <si>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</si>
  <si>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</si>
  <si>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</si>
  <si>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</si>
  <si>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</si>
  <si>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</si>
  <si>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</si>
  <si>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</si>
  <si>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</si>
  <si>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</si>
  <si>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</si>
  <si>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</si>
  <si>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</si>
  <si>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</si>
  <si>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</si>
  <si>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</si>
  <si>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</si>
  <si>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</si>
  <si>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</si>
  <si>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</si>
  <si>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</si>
  <si>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</si>
  <si>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</si>
  <si>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</si>
  <si>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</si>
  <si>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</si>
  <si>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</si>
  <si>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</si>
  <si>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</si>
  <si>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</si>
  <si>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</si>
  <si>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</si>
  <si>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</si>
  <si>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</si>
  <si>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</si>
  <si>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</si>
  <si>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</si>
  <si>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</si>
  <si>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</si>
  <si>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</si>
  <si>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</si>
  <si>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</si>
  <si>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</si>
  <si>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</si>
  <si>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</si>
  <si>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</si>
  <si>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</si>
  <si>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</si>
  <si>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</si>
  <si>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</si>
  <si>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</si>
  <si>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</si>
  <si>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</si>
  <si>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</si>
  <si>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</si>
  <si>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</si>
  <si>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</si>
  <si>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</si>
  <si>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</si>
  <si>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</si>
  <si>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</si>
  <si>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</si>
  <si>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</si>
  <si>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</si>
  <si>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</si>
  <si>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</si>
  <si>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</si>
  <si>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</si>
  <si>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</si>
  <si>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</si>
  <si>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</si>
  <si>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</si>
  <si>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</si>
  <si>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</si>
  <si>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</si>
  <si>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</si>
  <si>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</si>
  <si>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</si>
  <si>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</si>
  <si>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</si>
  <si>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</si>
  <si>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</si>
  <si>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</si>
  <si>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</si>
  <si>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</si>
  <si>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</si>
  <si>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</si>
  <si>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</si>
  <si>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</si>
  <si>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</si>
  <si>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</si>
  <si>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</si>
  <si>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</si>
  <si>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</si>
  <si>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</si>
  <si>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</si>
  <si>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</si>
  <si>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</si>
  <si>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</si>
  <si>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</si>
  <si>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</si>
  <si>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</si>
  <si>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</si>
  <si>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</si>
  <si>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</si>
  <si>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</si>
  <si>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</si>
  <si>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</si>
  <si>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</si>
  <si>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</si>
  <si>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</si>
  <si>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</si>
  <si>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</si>
  <si>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</si>
  <si>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</si>
  <si>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</si>
  <si>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</si>
  <si>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</si>
  <si>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</si>
  <si>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</si>
  <si>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</si>
  <si>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</si>
  <si>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</si>
  <si>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</si>
  <si>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</si>
  <si>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</si>
  <si>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</si>
  <si>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</si>
  <si>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</si>
  <si>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</si>
  <si>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</si>
  <si>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</si>
  <si>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</si>
  <si>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</si>
  <si>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</si>
  <si>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</si>
  <si>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</si>
  <si>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</si>
  <si>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</si>
  <si>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</si>
  <si>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</si>
  <si>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</si>
  <si>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</si>
  <si>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</si>
  <si>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</si>
  <si>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</si>
  <si>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</si>
  <si>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</si>
  <si>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</si>
  <si>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</si>
  <si>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</si>
  <si>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</si>
  <si>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</si>
  <si>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</si>
  <si>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</si>
  <si>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</si>
  <si>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</si>
  <si>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</si>
  <si>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</si>
  <si>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</si>
  <si>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</si>
  <si>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</si>
  <si>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</si>
  <si>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</si>
  <si>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</si>
  <si>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</si>
  <si>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</si>
  <si>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</si>
  <si>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</si>
  <si>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</si>
  <si>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</si>
  <si>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</si>
  <si>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</si>
  <si>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</si>
  <si>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</si>
  <si>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</si>
  <si>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</si>
  <si>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</si>
  <si>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</si>
  <si>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</si>
  <si>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</si>
  <si>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</si>
  <si>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</si>
  <si>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</si>
  <si>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</si>
  <si>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</si>
  <si>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</si>
  <si>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</si>
  <si>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</si>
  <si>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</si>
  <si>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</si>
  <si>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</si>
  <si>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</si>
  <si>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</si>
  <si>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</si>
  <si>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</si>
  <si>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</si>
  <si>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</si>
  <si>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</si>
  <si>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</si>
  <si>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</si>
  <si>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</si>
  <si>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</si>
  <si>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</si>
  <si>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</si>
  <si>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</si>
  <si>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</si>
  <si>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</si>
  <si>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</si>
  <si>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</si>
  <si>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</si>
  <si>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</si>
  <si>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</si>
  <si>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</si>
  <si>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</si>
  <si>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</si>
  <si>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</si>
  <si>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</si>
  <si>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</si>
  <si>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</si>
  <si>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</si>
  <si>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</si>
  <si>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</si>
  <si>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</si>
  <si>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</si>
  <si>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</si>
  <si>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</si>
  <si>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</si>
  <si>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</si>
  <si>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</si>
  <si>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</si>
  <si>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</si>
  <si>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</si>
  <si>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</si>
  <si>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</si>
  <si>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</si>
  <si>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</si>
  <si>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</si>
  <si>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</si>
  <si>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</si>
  <si>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</si>
  <si>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</si>
  <si>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</si>
  <si>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</si>
  <si>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</si>
  <si>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</si>
  <si>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</si>
  <si>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</si>
  <si>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</si>
  <si>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</si>
  <si>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</si>
  <si>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</si>
  <si>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</si>
  <si>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</si>
  <si>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</si>
  <si>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</si>
  <si>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</si>
  <si>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</si>
  <si>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</si>
  <si>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</si>
  <si>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</si>
  <si>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</si>
  <si>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</si>
  <si>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</si>
  <si>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</si>
  <si>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</si>
  <si>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</si>
  <si>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</si>
  <si>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</si>
  <si>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</si>
  <si>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</si>
  <si>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</si>
  <si>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</si>
  <si>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</si>
  <si>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</si>
  <si>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</si>
  <si>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</si>
  <si>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</si>
  <si>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</si>
  <si>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</si>
  <si>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</si>
  <si>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</si>
  <si>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</si>
  <si>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</si>
  <si>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</si>
  <si>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</si>
  <si>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</si>
  <si>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</si>
  <si>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</si>
  <si>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</si>
  <si>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</si>
  <si>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</si>
  <si>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</si>
  <si>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</si>
  <si>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</si>
  <si>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</si>
  <si>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</si>
  <si>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</si>
  <si>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</si>
  <si>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</si>
  <si>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</si>
  <si>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</si>
  <si>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</si>
  <si>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</si>
  <si>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</si>
  <si>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</si>
  <si>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</si>
  <si>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</si>
  <si>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</si>
  <si>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</si>
  <si>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</si>
  <si>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</si>
  <si>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</si>
  <si>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</si>
  <si>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</si>
  <si>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</si>
  <si>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</si>
  <si>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</si>
  <si>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</si>
  <si>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</si>
  <si>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</si>
  <si>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</si>
  <si>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</si>
  <si>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</si>
  <si>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</si>
  <si>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</si>
  <si>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</si>
  <si>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</si>
  <si>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</si>
  <si>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</si>
  <si>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</si>
  <si>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</si>
  <si>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</si>
  <si>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</si>
  <si>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</si>
  <si>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</si>
  <si>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</si>
  <si>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</si>
  <si>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</si>
  <si>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</si>
  <si>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</si>
  <si>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</si>
  <si>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</si>
  <si>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</si>
  <si>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</si>
  <si>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</si>
  <si>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</si>
  <si>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</si>
  <si>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</si>
  <si>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</si>
  <si>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</si>
  <si>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</si>
  <si>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</si>
  <si>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</si>
  <si>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</si>
  <si>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</si>
  <si>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</si>
  <si>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</si>
  <si>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</si>
  <si>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</si>
  <si>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</si>
  <si>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</si>
  <si>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</si>
  <si>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</si>
  <si>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</si>
  <si>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</si>
  <si>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</si>
  <si>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</si>
  <si>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</si>
  <si>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</si>
  <si>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</si>
  <si>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</si>
  <si>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</si>
  <si>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</si>
  <si>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</si>
  <si>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</si>
  <si>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</si>
  <si>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</si>
  <si>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</si>
  <si>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</si>
  <si>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</si>
  <si>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</si>
  <si>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</si>
  <si>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</si>
  <si>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</si>
  <si>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</si>
  <si>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</si>
  <si>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</si>
  <si>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</si>
  <si>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</si>
  <si>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</si>
  <si>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</si>
  <si>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</si>
  <si>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</si>
  <si>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</si>
  <si>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</si>
  <si>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</si>
  <si>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</si>
  <si>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</si>
  <si>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</si>
  <si>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</si>
  <si>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</si>
  <si>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</si>
  <si>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</si>
  <si>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</si>
  <si>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</si>
  <si>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</si>
  <si>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</si>
  <si>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</si>
  <si>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</si>
  <si>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</si>
  <si>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</si>
  <si>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</si>
  <si>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</si>
  <si>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</si>
  <si>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</si>
  <si>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</si>
  <si>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</si>
  <si>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</si>
  <si>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</si>
  <si>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</si>
  <si>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</si>
  <si>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</si>
  <si>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</si>
  <si>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</si>
  <si>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</si>
  <si>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</si>
  <si>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</si>
  <si>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</si>
  <si>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</si>
  <si>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</si>
  <si>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</si>
  <si>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</si>
  <si>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</si>
  <si>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</si>
  <si>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</si>
  <si>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</si>
  <si>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</si>
  <si>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</si>
  <si>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</si>
  <si>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</si>
  <si>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</si>
  <si>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</si>
  <si>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</si>
  <si>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</si>
  <si>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</si>
  <si>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</si>
  <si>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</si>
  <si>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</si>
  <si>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</si>
  <si>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</si>
  <si>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</si>
  <si>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</si>
  <si>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</si>
  <si>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</si>
  <si>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</si>
  <si>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</si>
  <si>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</si>
  <si>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</si>
  <si>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</si>
  <si>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</si>
  <si>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</si>
  <si>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</si>
  <si>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</si>
  <si>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</si>
  <si>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</si>
  <si>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</si>
  <si>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</si>
  <si>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</si>
  <si>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</si>
  <si>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</si>
  <si>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</si>
  <si>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</si>
  <si>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</si>
  <si>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</si>
  <si>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</si>
  <si>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</si>
  <si>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</si>
  <si>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</si>
  <si>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</si>
  <si>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</si>
  <si>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</si>
  <si>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</si>
  <si>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</si>
  <si>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</si>
  <si>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</si>
  <si>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</si>
  <si>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</si>
  <si>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</si>
  <si>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</si>
  <si>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</si>
  <si>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</si>
  <si>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</si>
  <si>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</si>
  <si>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</si>
  <si>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</si>
  <si>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</si>
  <si>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</si>
  <si>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</si>
  <si>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</si>
  <si>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</si>
  <si>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</si>
  <si>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</si>
  <si>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</si>
  <si>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</si>
  <si>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</si>
  <si>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</si>
  <si>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</si>
  <si>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</si>
  <si>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</si>
  <si>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</si>
  <si>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</si>
  <si>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</si>
  <si>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</si>
  <si>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</si>
  <si>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</si>
  <si>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</si>
  <si>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</si>
  <si>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</si>
  <si>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</si>
  <si>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</si>
  <si>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</si>
  <si>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</si>
  <si>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</si>
  <si>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</si>
  <si>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</si>
  <si>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</si>
  <si>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</si>
  <si>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</si>
  <si>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</si>
  <si>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</si>
  <si>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</si>
  <si>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</si>
  <si>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</si>
  <si>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</si>
  <si>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</si>
  <si>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</si>
  <si>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</si>
  <si>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</si>
  <si>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</si>
  <si>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</si>
  <si>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</si>
  <si>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</si>
  <si>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</si>
  <si>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</si>
  <si>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</si>
  <si>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</si>
  <si>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</si>
  <si>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</si>
  <si>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</si>
  <si>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</si>
  <si>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</si>
  <si>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</si>
  <si>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</si>
  <si>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</si>
  <si>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</si>
  <si>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</si>
  <si>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</si>
  <si>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</si>
  <si>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</si>
  <si>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</si>
  <si>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</si>
  <si>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</si>
  <si>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</si>
  <si>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</si>
  <si>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</si>
  <si>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</si>
  <si>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</si>
  <si>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</si>
  <si>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</si>
  <si>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</si>
  <si>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</si>
  <si>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</si>
  <si>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</si>
  <si>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</si>
  <si>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</si>
  <si>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</si>
  <si>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</si>
  <si>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</si>
  <si>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</si>
  <si>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</si>
  <si>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</si>
  <si>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</si>
  <si>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</si>
  <si>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</si>
  <si>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</si>
  <si>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</si>
  <si>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</si>
  <si>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</si>
  <si>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</si>
  <si>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</si>
  <si>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</si>
  <si>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</si>
  <si>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</si>
  <si>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</si>
  <si>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</si>
  <si>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</si>
  <si>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</si>
  <si>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</si>
  <si>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</si>
  <si>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</si>
  <si>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</si>
  <si>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</si>
  <si>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</si>
  <si>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</si>
  <si>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</si>
  <si>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</si>
  <si>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</si>
  <si>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</si>
  <si>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</si>
  <si>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</si>
  <si>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</si>
  <si>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</si>
  <si>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</si>
  <si>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</si>
  <si>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</si>
  <si>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</si>
  <si>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</si>
  <si>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</si>
  <si>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</si>
  <si>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</si>
  <si>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</si>
  <si>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</si>
  <si>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</si>
  <si>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</si>
  <si>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</si>
  <si>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</si>
  <si>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</si>
  <si>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</si>
  <si>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</si>
  <si>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</si>
  <si>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</si>
  <si>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</si>
  <si>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</si>
  <si>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</si>
  <si>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</si>
  <si>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</si>
  <si>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</si>
  <si>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</si>
  <si>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</si>
  <si>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</si>
  <si>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</si>
  <si>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</si>
  <si>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</si>
  <si>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</si>
  <si>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</si>
  <si>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</si>
  <si>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</si>
  <si>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</si>
  <si>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</si>
  <si>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</si>
  <si>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</si>
  <si>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</si>
  <si>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</si>
  <si>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</si>
  <si>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</si>
  <si>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</si>
  <si>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</si>
  <si>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</si>
  <si>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</si>
  <si>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</si>
  <si>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</si>
  <si>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</si>
  <si>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</si>
  <si>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</si>
  <si>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</si>
  <si>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</si>
  <si>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</si>
  <si>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</si>
  <si>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</si>
  <si>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</si>
  <si>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</si>
  <si>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</si>
  <si>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</si>
  <si>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</si>
  <si>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</si>
  <si>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</si>
  <si>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</si>
  <si>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</si>
  <si>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</si>
  <si>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</si>
  <si>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</si>
  <si>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</si>
  <si>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</si>
  <si>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</si>
  <si>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</si>
  <si>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</si>
  <si>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</si>
  <si>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</si>
  <si>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</si>
  <si>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</si>
  <si>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</si>
  <si>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</si>
  <si>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</si>
  <si>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</si>
  <si>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</si>
  <si>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</si>
  <si>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</si>
  <si>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</si>
  <si>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</si>
  <si>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</si>
  <si>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</si>
  <si>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</si>
  <si>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</si>
  <si>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</si>
  <si>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</si>
  <si>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</si>
  <si>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</si>
  <si>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</si>
  <si>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</si>
  <si>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</si>
  <si>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</si>
  <si>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</si>
  <si>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</si>
  <si>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</si>
  <si>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</si>
  <si>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</si>
  <si>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</si>
  <si>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</si>
  <si>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</si>
  <si>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</si>
  <si>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</si>
  <si>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</si>
  <si>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</si>
  <si>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</si>
  <si>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</si>
  <si>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</si>
  <si>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</si>
  <si>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</si>
  <si>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</si>
  <si>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</si>
  <si>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</si>
  <si>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</si>
  <si>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</si>
  <si>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</si>
  <si>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</si>
  <si>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</si>
  <si>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</si>
  <si>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</si>
  <si>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</si>
  <si>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</si>
  <si>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</si>
  <si>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</si>
  <si>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</si>
  <si>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</si>
  <si>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</si>
  <si>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</si>
  <si>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</si>
  <si>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</si>
  <si>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</si>
  <si>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</si>
  <si>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</si>
  <si>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</si>
  <si>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</si>
  <si>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</si>
  <si>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</si>
  <si>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</si>
  <si>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</si>
  <si>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</si>
  <si>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</si>
  <si>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</si>
  <si>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</si>
  <si>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</si>
  <si>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</si>
  <si>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</si>
  <si>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</si>
  <si>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</si>
  <si>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</si>
  <si>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</si>
  <si>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</si>
  <si>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</si>
  <si>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</si>
  <si>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</si>
  <si>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</si>
  <si>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</si>
  <si>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</si>
  <si>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</si>
  <si>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</si>
  <si>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</si>
  <si>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</si>
  <si>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</si>
  <si>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</si>
  <si>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</si>
  <si>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</si>
  <si>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</si>
  <si>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</si>
  <si>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</si>
  <si>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</si>
  <si>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</si>
  <si>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</si>
  <si>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</si>
  <si>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</si>
  <si>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</si>
  <si>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</si>
  <si>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</si>
  <si>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</si>
  <si>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</si>
  <si>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</si>
  <si>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</si>
  <si>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</si>
  <si>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</si>
  <si>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</si>
  <si>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</si>
  <si>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</si>
  <si>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</si>
  <si>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</si>
  <si>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</si>
  <si>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</si>
  <si>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</si>
  <si>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</si>
  <si>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</si>
  <si>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</si>
  <si>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</si>
  <si>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</si>
  <si>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</si>
  <si>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</si>
  <si>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</si>
  <si>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</si>
  <si>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</si>
  <si>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</si>
  <si>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</si>
  <si>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</si>
  <si>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</si>
  <si>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</si>
  <si>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</si>
  <si>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</si>
  <si>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</si>
  <si>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</si>
  <si>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</si>
  <si>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</si>
  <si>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</si>
  <si>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</si>
  <si>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</si>
  <si>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</si>
  <si>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</si>
  <si>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</si>
  <si>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</si>
  <si>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</si>
  <si>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</si>
  <si>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</si>
  <si>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</si>
  <si>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</si>
  <si>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</si>
  <si>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</si>
  <si>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</si>
  <si>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</si>
  <si>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</si>
  <si>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</si>
  <si>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</si>
  <si>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</si>
  <si>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</si>
  <si>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</si>
  <si>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</si>
  <si>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</si>
  <si>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</si>
  <si>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</si>
  <si>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</si>
  <si>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</si>
  <si>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</si>
  <si>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</si>
  <si>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</si>
  <si>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</si>
  <si>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</si>
  <si>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</si>
  <si>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</si>
  <si>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</si>
  <si>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</si>
  <si>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</si>
  <si>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</si>
  <si>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</si>
  <si>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</si>
  <si>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</si>
  <si>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</si>
  <si>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</si>
  <si>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</si>
  <si>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</si>
  <si>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</si>
  <si>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</si>
  <si>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</si>
  <si>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</si>
  <si>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</si>
  <si>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</si>
  <si>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</si>
  <si>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</si>
  <si>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</si>
  <si>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</si>
  <si>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</si>
  <si>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</si>
  <si>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</si>
  <si>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</si>
  <si>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</si>
  <si>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</si>
  <si>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</si>
  <si>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</si>
  <si>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</si>
  <si>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</si>
  <si>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</si>
  <si>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</si>
  <si>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</si>
  <si>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</si>
  <si>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</si>
  <si>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</si>
  <si>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</si>
  <si>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</si>
  <si>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</si>
  <si>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</si>
  <si>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</si>
  <si>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</si>
  <si>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</si>
  <si>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</si>
  <si>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</si>
  <si>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</si>
  <si>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</si>
  <si>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</si>
  <si>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</si>
  <si>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</si>
  <si>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</si>
  <si>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</si>
  <si>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</si>
  <si>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</si>
  <si>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</si>
  <si>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</si>
  <si>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</si>
  <si>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</si>
  <si>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</si>
  <si>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</si>
  <si>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</si>
  <si>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</si>
  <si>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</si>
  <si>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</si>
  <si>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</si>
  <si>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</si>
  <si>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</si>
  <si>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</si>
  <si>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</si>
  <si>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</si>
  <si>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</si>
  <si>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</si>
  <si>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</si>
  <si>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</si>
  <si>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</si>
  <si>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</si>
  <si>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</si>
  <si>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</si>
  <si>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</si>
  <si>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</si>
  <si>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</si>
  <si>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</si>
  <si>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</si>
  <si>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</si>
  <si>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</si>
  <si>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</si>
  <si>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</si>
  <si>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</si>
  <si>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</si>
  <si>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</si>
  <si>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</si>
  <si>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</si>
  <si>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</si>
  <si>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</si>
  <si>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</si>
  <si>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</si>
  <si>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</si>
  <si>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</si>
  <si>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</si>
  <si>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</si>
  <si>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</si>
  <si>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</si>
  <si>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</si>
  <si>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</si>
  <si>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</si>
  <si>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</si>
  <si>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</si>
  <si>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</si>
  <si>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</si>
  <si>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</si>
  <si>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</si>
  <si>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</si>
  <si>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</si>
  <si>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</si>
  <si>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</si>
  <si>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</si>
  <si>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</si>
  <si>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</si>
  <si>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</si>
  <si>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</si>
  <si>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</si>
  <si>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</si>
  <si>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</si>
  <si>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</si>
  <si>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</si>
  <si>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</si>
  <si>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</si>
  <si>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</si>
  <si>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</si>
  <si>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</si>
  <si>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</si>
  <si>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</si>
  <si>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</si>
  <si>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</si>
  <si>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</si>
  <si>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</si>
  <si>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</si>
  <si>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</si>
  <si>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</si>
  <si>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</si>
  <si>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</si>
  <si>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</si>
  <si>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</si>
  <si>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</si>
  <si>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</si>
  <si>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</si>
  <si>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</si>
  <si>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</si>
  <si>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</si>
  <si>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</si>
  <si>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</si>
  <si>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</si>
  <si>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</si>
  <si>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</si>
  <si>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</si>
  <si>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</si>
  <si>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</si>
  <si>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</si>
  <si>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</si>
  <si>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</si>
  <si>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</si>
  <si>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</si>
  <si>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</si>
  <si>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</si>
  <si>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</si>
  <si>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</si>
  <si>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</si>
  <si>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</si>
  <si>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</si>
  <si>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</si>
  <si>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</si>
  <si>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</si>
  <si>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</si>
  <si>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</si>
  <si>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</si>
  <si>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</si>
  <si>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</si>
  <si>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</si>
  <si>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</si>
  <si>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</si>
  <si>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</si>
  <si>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</si>
  <si>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</si>
  <si>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</si>
  <si>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</si>
  <si>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</si>
  <si>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</si>
  <si>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</si>
  <si>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</si>
  <si>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</si>
  <si>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</si>
  <si>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</si>
  <si>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</si>
  <si>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</si>
  <si>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</si>
  <si>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</si>
  <si>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</si>
  <si>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</si>
  <si>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</si>
  <si>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</si>
  <si>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</si>
  <si>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</si>
  <si>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</si>
  <si>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</si>
  <si>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</si>
  <si>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</si>
  <si>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</si>
  <si>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</si>
  <si>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</si>
  <si>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</si>
  <si>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</si>
  <si>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</si>
  <si>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</si>
  <si>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</si>
  <si>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</si>
  <si>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</si>
  <si>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</si>
  <si>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</si>
  <si>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</si>
  <si>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</si>
  <si>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</si>
  <si>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</si>
  <si>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</si>
  <si>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</si>
  <si>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</si>
  <si>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</si>
  <si>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</si>
  <si>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</si>
  <si>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</si>
  <si>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</si>
  <si>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</si>
  <si>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</si>
  <si>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</si>
  <si>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</si>
  <si>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</si>
  <si>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</si>
  <si>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</si>
  <si>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</si>
  <si>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</si>
  <si>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</si>
  <si>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</si>
  <si>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</si>
  <si>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</si>
  <si>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</si>
  <si>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</si>
  <si>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</si>
  <si>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</si>
  <si>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</si>
  <si>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</si>
  <si>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</si>
  <si>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</si>
  <si>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</si>
  <si>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</si>
  <si>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</si>
  <si>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</si>
  <si>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</si>
  <si>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</si>
  <si>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</si>
  <si>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</si>
  <si>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</si>
  <si>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</si>
  <si>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</si>
  <si>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</si>
  <si>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</si>
  <si>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</si>
  <si>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</si>
  <si>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</si>
  <si>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</si>
  <si>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</si>
  <si>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</si>
  <si>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</si>
  <si>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</si>
  <si>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</si>
  <si>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</si>
  <si>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</si>
  <si>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</si>
  <si>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</si>
  <si>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</si>
  <si>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</si>
  <si>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</si>
  <si>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</si>
  <si>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</si>
  <si>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</si>
  <si>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</si>
  <si>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</si>
  <si>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</si>
  <si>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</si>
  <si>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</si>
  <si>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</si>
  <si>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</si>
  <si>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</si>
  <si>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</si>
  <si>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</si>
  <si>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</si>
  <si>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</si>
  <si>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</si>
  <si>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</si>
  <si>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</si>
  <si>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</si>
  <si>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</si>
  <si>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</si>
  <si>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</si>
  <si>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</si>
  <si>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</si>
  <si>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</si>
  <si>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</si>
  <si>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</si>
  <si>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</si>
  <si>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</si>
  <si>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</si>
  <si>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</si>
  <si>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</si>
  <si>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</si>
  <si>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</si>
  <si>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</si>
  <si>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</si>
  <si>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</si>
  <si>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</si>
  <si>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</si>
  <si>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</si>
  <si>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</si>
  <si>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</si>
  <si>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</si>
  <si>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</si>
  <si>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</si>
  <si>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</si>
  <si>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</si>
  <si>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</si>
  <si>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</si>
  <si>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</si>
  <si>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</si>
  <si>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</si>
  <si>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</si>
  <si>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</si>
  <si>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</si>
  <si>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</si>
  <si>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</si>
  <si>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</si>
  <si>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</si>
  <si>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</si>
  <si>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</si>
  <si>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</si>
  <si>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</si>
  <si>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</si>
  <si>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</si>
  <si>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</si>
  <si>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</si>
  <si>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</si>
  <si>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</si>
  <si>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</si>
  <si>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</si>
  <si>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</si>
  <si>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</si>
  <si>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</si>
  <si>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</si>
  <si>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</si>
  <si>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</si>
  <si>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</si>
  <si>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</si>
  <si>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</si>
  <si>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</si>
  <si>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</si>
  <si>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</si>
  <si>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</si>
  <si>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</si>
  <si>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</si>
  <si>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</si>
  <si>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</si>
  <si>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</si>
  <si>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</si>
  <si>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</si>
  <si>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</si>
  <si>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</si>
  <si>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</si>
  <si>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</si>
  <si>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</si>
  <si>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</si>
  <si>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</si>
  <si>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</si>
  <si>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</si>
  <si>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</si>
  <si>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</si>
  <si>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</si>
  <si>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</si>
  <si>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</si>
  <si>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</si>
  <si>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</si>
  <si>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</si>
  <si>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</si>
  <si>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</si>
  <si>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</si>
  <si>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</si>
  <si>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</si>
  <si>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</si>
  <si>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</si>
  <si>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</si>
  <si>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</si>
  <si>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</si>
  <si>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</si>
  <si>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</si>
  <si>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</si>
  <si>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</si>
  <si>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</si>
  <si>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</si>
  <si>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</si>
  <si>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</si>
  <si>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</si>
  <si>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</si>
  <si>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</si>
  <si>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</si>
  <si>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</si>
  <si>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</si>
  <si>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</si>
  <si>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</si>
  <si>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</si>
  <si>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</si>
  <si>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</si>
  <si>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</si>
  <si>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</si>
  <si>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</si>
  <si>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</si>
  <si>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</si>
  <si>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</si>
  <si>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</si>
  <si>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</si>
  <si>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</si>
  <si>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</si>
  <si>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</si>
  <si>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</si>
  <si>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</si>
  <si>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</si>
  <si>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</si>
  <si>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</si>
  <si>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</si>
  <si>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</si>
  <si>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</si>
  <si>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</si>
  <si>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</si>
  <si>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</si>
  <si>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</si>
  <si>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</si>
  <si>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</si>
  <si>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</si>
  <si>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</si>
  <si>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</si>
  <si>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</si>
  <si>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</si>
  <si>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</si>
  <si>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</si>
  <si>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</si>
  <si>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</si>
  <si>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</si>
  <si>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</si>
  <si>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</si>
  <si>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</si>
  <si>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</si>
  <si>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</si>
  <si>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</si>
  <si>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</si>
  <si>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</si>
  <si>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</si>
  <si>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</si>
  <si>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</si>
  <si>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</si>
  <si>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</si>
  <si>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</si>
  <si>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</si>
  <si>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</si>
  <si>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</si>
  <si>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</si>
  <si>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</si>
  <si>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</si>
  <si>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</si>
  <si>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</si>
  <si>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</si>
  <si>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</si>
  <si>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</si>
  <si>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</si>
  <si>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</si>
  <si>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</si>
  <si>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</si>
  <si>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</si>
  <si>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</si>
  <si>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</si>
  <si>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</si>
  <si>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</si>
  <si>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</si>
  <si>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</si>
  <si>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</si>
  <si>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</si>
  <si>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</si>
  <si>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</si>
  <si>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</si>
  <si>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</si>
  <si>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</si>
  <si>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</si>
  <si>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</si>
  <si>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</si>
  <si>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</si>
  <si>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</si>
  <si>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</si>
  <si>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</si>
  <si>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</si>
  <si>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</si>
  <si>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</si>
  <si>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</si>
  <si>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</si>
  <si>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</si>
  <si>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</si>
  <si>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</si>
  <si>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</si>
  <si>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</si>
  <si>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</si>
  <si>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</si>
  <si>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</si>
  <si>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</si>
  <si>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</si>
  <si>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</si>
  <si>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</si>
  <si>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</si>
  <si>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</si>
  <si>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</si>
  <si>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</si>
  <si>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</si>
  <si>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</si>
  <si>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</si>
  <si>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</si>
  <si>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</si>
  <si>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</si>
  <si>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</si>
  <si>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</si>
  <si>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</si>
  <si>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</si>
  <si>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</si>
  <si>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</si>
  <si>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</si>
  <si>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</si>
  <si>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</si>
  <si>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</si>
  <si>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</si>
  <si>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</si>
  <si>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</si>
  <si>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</si>
  <si>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</si>
  <si>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</si>
  <si>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</si>
  <si>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</si>
  <si>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</si>
  <si>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</si>
  <si>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</si>
  <si>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</si>
  <si>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</si>
  <si>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</si>
  <si>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</si>
  <si>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</si>
  <si>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</si>
  <si>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</si>
  <si>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</si>
  <si>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</si>
  <si>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</si>
  <si>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</si>
  <si>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</si>
  <si>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</si>
  <si>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</si>
  <si>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</si>
  <si>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</si>
  <si>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</si>
  <si>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</si>
  <si>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</si>
  <si>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</si>
  <si>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</si>
  <si>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</si>
  <si>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</si>
  <si>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</si>
  <si>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</si>
  <si>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</si>
  <si>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</si>
  <si>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</si>
  <si>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</si>
  <si>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</si>
  <si>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</si>
  <si>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</si>
  <si>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</si>
  <si>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</si>
  <si>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</si>
  <si>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</si>
  <si>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</si>
  <si>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</si>
  <si>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</si>
  <si>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</si>
  <si>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</si>
  <si>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</si>
  <si>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</si>
  <si>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</si>
  <si>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</si>
  <si>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</si>
  <si>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</si>
  <si>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</si>
  <si>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</si>
  <si>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</si>
  <si>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</si>
  <si>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</si>
  <si>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</si>
  <si>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</si>
  <si>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</si>
  <si>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</si>
  <si>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</si>
  <si>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</si>
  <si>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</si>
  <si>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</si>
  <si>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</si>
  <si>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</si>
  <si>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</si>
  <si>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</si>
  <si>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</si>
  <si>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</si>
  <si>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</si>
  <si>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</si>
  <si>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</si>
  <si>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</si>
  <si>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</si>
  <si>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</si>
  <si>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</si>
  <si>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</si>
  <si>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</si>
  <si>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</si>
  <si>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</si>
  <si>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</si>
  <si>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</si>
  <si>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</si>
  <si>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</si>
  <si>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</si>
  <si>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</si>
  <si>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</si>
  <si>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</si>
  <si>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</si>
  <si>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</si>
  <si>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</si>
  <si>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</si>
  <si>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</si>
  <si>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</si>
  <si>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</si>
  <si>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</si>
  <si>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</si>
  <si>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</si>
  <si>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</si>
  <si>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</si>
  <si>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</si>
  <si>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</si>
  <si>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</si>
  <si>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</si>
  <si>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</si>
  <si>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</si>
  <si>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</si>
  <si>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</si>
  <si>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</si>
  <si>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</si>
  <si>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</si>
  <si>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</si>
  <si>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</si>
  <si>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</si>
  <si>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</si>
  <si>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</si>
  <si>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</si>
  <si>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</si>
  <si>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</si>
  <si>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</si>
  <si>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</si>
  <si>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</si>
  <si>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</si>
  <si>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</si>
  <si>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</si>
  <si>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</si>
  <si>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</si>
  <si>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</si>
  <si>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</si>
  <si>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</si>
  <si>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</si>
  <si>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</si>
  <si>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</si>
  <si>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</si>
  <si>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</si>
  <si>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</si>
  <si>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</si>
  <si>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</si>
  <si>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</si>
  <si>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</si>
  <si>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</si>
  <si>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</si>
  <si>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</si>
  <si>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</si>
  <si>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</si>
  <si>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</si>
  <si>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</si>
  <si>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</si>
  <si>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</si>
  <si>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</si>
  <si>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</si>
  <si>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</si>
  <si>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</si>
  <si>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</si>
  <si>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</si>
  <si>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</si>
  <si>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</si>
  <si>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</si>
  <si>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</si>
  <si>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</si>
  <si>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</si>
  <si>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</si>
  <si>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</si>
  <si>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</si>
  <si>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</si>
  <si>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</si>
  <si>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</si>
  <si>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</si>
  <si>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</si>
  <si>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</si>
  <si>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</si>
  <si>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</si>
  <si>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</si>
  <si>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</si>
  <si>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</si>
  <si>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</si>
  <si>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</si>
  <si>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</si>
  <si>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</si>
  <si>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</si>
  <si>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</si>
  <si>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</si>
  <si>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</si>
  <si>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</si>
  <si>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</si>
  <si>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</si>
  <si>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</si>
  <si>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</si>
  <si>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</si>
  <si>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</si>
  <si>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</si>
  <si>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</si>
  <si>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</si>
  <si>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</si>
  <si>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</si>
  <si>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</si>
  <si>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</si>
  <si>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</si>
  <si>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</si>
  <si>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</si>
  <si>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</si>
  <si>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</si>
  <si>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</si>
  <si>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</si>
  <si>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</si>
  <si>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</si>
  <si>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</si>
  <si>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</si>
  <si>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</si>
  <si>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</si>
  <si>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</si>
  <si>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</si>
  <si>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</si>
  <si>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</si>
  <si>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</si>
  <si>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</si>
  <si>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</si>
  <si>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</si>
  <si>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</si>
  <si>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</si>
  <si>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</si>
  <si>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</si>
  <si>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</si>
  <si>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</si>
  <si>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</si>
  <si>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</si>
  <si>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</si>
  <si>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</si>
  <si>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</si>
  <si>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</si>
  <si>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</si>
  <si>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</si>
  <si>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</si>
  <si>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</si>
  <si>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</si>
  <si>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</si>
  <si>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</si>
  <si>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</si>
  <si>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</si>
  <si>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</si>
  <si>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</si>
  <si>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</si>
  <si>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</si>
  <si>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</si>
  <si>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</si>
  <si>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</si>
  <si>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</si>
  <si>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</si>
  <si>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</si>
  <si>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</si>
  <si>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</si>
  <si>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</si>
  <si>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</si>
  <si>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</si>
  <si>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</si>
  <si>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</si>
  <si>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</si>
  <si>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</si>
  <si>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</si>
  <si>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</si>
  <si>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</si>
  <si>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</si>
  <si>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</si>
  <si>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</si>
  <si>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</si>
  <si>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</si>
  <si>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</si>
  <si>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</si>
  <si>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</si>
  <si>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</si>
  <si>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</si>
  <si>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</si>
  <si>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</si>
  <si>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</si>
  <si>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</si>
  <si>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</si>
  <si>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</si>
  <si>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</si>
  <si>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</si>
  <si>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</si>
  <si>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</si>
  <si>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</si>
  <si>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</si>
  <si>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</si>
  <si>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</si>
  <si>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</si>
  <si>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</si>
  <si>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</si>
  <si>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</si>
  <si>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</si>
  <si>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</si>
  <si>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</si>
  <si>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</si>
  <si>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</si>
  <si>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</si>
  <si>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</si>
  <si>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</si>
  <si>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</si>
  <si>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</si>
  <si>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</si>
  <si>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</si>
  <si>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</si>
  <si>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</si>
  <si>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</si>
  <si>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</si>
  <si>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</si>
  <si>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</si>
  <si>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</si>
  <si>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</si>
  <si>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</si>
  <si>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</si>
  <si>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</si>
  <si>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</si>
  <si>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</si>
  <si>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</si>
  <si>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</si>
  <si>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</si>
  <si>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</si>
  <si>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</si>
  <si>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</si>
  <si>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</si>
  <si>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</si>
  <si>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</si>
  <si>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</si>
  <si>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</si>
  <si>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</si>
  <si>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</si>
  <si>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</si>
  <si>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</si>
  <si>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</si>
  <si>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</si>
  <si>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</si>
  <si>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</si>
  <si>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</si>
  <si>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</si>
  <si>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</si>
  <si>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</si>
  <si>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</si>
  <si>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</si>
  <si>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</si>
  <si>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</si>
  <si>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</si>
  <si>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</si>
  <si>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</si>
  <si>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</si>
  <si>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</si>
  <si>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</si>
  <si>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</si>
  <si>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</si>
  <si>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</si>
  <si>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</si>
  <si>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</si>
  <si>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</si>
  <si>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</si>
  <si>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</si>
  <si>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</si>
  <si>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</si>
  <si>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</si>
  <si>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</si>
  <si>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</si>
  <si>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</si>
  <si>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</si>
  <si>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</si>
  <si>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</si>
  <si>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</si>
  <si>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</si>
  <si>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</si>
  <si>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</si>
  <si>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</si>
  <si>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</si>
  <si>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</si>
  <si>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</si>
  <si>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</si>
  <si>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</si>
  <si>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</si>
  <si>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</si>
  <si>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</si>
  <si>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</si>
  <si>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</si>
  <si>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</si>
  <si>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</si>
  <si>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</si>
  <si>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</si>
  <si>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</si>
  <si>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</si>
  <si>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</si>
  <si>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</si>
  <si>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</si>
  <si>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</si>
  <si>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</si>
  <si>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</si>
  <si>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</si>
  <si>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</si>
  <si>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</si>
  <si>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</si>
  <si>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</si>
  <si>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</si>
  <si>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</si>
  <si>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</si>
  <si>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</si>
  <si>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</si>
  <si>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</si>
  <si>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</si>
  <si>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</si>
  <si>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</si>
  <si>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</si>
  <si>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</si>
  <si>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</si>
  <si>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</si>
  <si>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</si>
  <si>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</si>
  <si>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</si>
  <si>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</si>
  <si>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</si>
  <si>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</si>
  <si>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</si>
  <si>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</si>
  <si>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</si>
  <si>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</si>
  <si>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</si>
  <si>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</si>
  <si>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</si>
  <si>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</si>
  <si>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</si>
  <si>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</si>
  <si>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</si>
  <si>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</si>
  <si>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</si>
  <si>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</si>
  <si>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</si>
  <si>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</si>
  <si>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</si>
  <si>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</si>
  <si>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</si>
  <si>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</si>
  <si>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</si>
  <si>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</si>
  <si>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</si>
  <si>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</si>
  <si>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</si>
  <si>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</si>
  <si>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</si>
  <si>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</si>
  <si>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</si>
  <si>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</si>
  <si>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</si>
  <si>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</si>
  <si>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</si>
  <si>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</si>
  <si>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</si>
  <si>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</si>
  <si>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</si>
  <si>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</si>
  <si>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</si>
  <si>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</si>
  <si>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</si>
  <si>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</si>
  <si>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</si>
  <si>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</si>
  <si>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</si>
  <si>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</si>
  <si>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</si>
  <si>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</si>
  <si>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</si>
  <si>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</si>
  <si>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</si>
  <si>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</si>
  <si>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</si>
  <si>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</si>
  <si>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</si>
  <si>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</si>
  <si>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</si>
  <si>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</si>
  <si>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</si>
  <si>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</si>
  <si>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</si>
  <si>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</si>
  <si>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</si>
  <si>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</si>
  <si>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</si>
  <si>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</si>
  <si>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</si>
  <si>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</si>
  <si>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</si>
  <si>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</si>
  <si>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</si>
  <si>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</si>
  <si>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</si>
  <si>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</si>
  <si>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</si>
  <si>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</si>
  <si>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</si>
  <si>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</si>
  <si>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</si>
  <si>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</si>
  <si>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</si>
  <si>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</si>
  <si>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</si>
  <si>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</si>
  <si>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</si>
  <si>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</si>
  <si>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</si>
  <si>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</si>
  <si>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</si>
  <si>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</si>
  <si>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</si>
  <si>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</si>
  <si>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</si>
  <si>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</si>
  <si>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</si>
  <si>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</si>
  <si>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</si>
  <si>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</si>
  <si>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</si>
  <si>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</si>
  <si>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</si>
  <si>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</si>
  <si>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</si>
  <si>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</si>
  <si>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</si>
  <si>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</si>
  <si>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</si>
  <si>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</si>
  <si>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</si>
  <si>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</si>
  <si>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</si>
  <si>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</si>
  <si>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</si>
  <si>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</si>
  <si>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</si>
  <si>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</si>
  <si>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</si>
  <si>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</si>
  <si>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</si>
  <si>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</si>
  <si>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</si>
  <si>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</si>
  <si>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</si>
  <si>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</si>
  <si>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</si>
  <si>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</si>
  <si>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</si>
  <si>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</si>
  <si>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</si>
  <si>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</si>
  <si>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</si>
  <si>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</si>
  <si>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</si>
  <si>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</si>
  <si>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</si>
  <si>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</si>
  <si>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</si>
  <si>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</si>
  <si>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</si>
  <si>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</si>
  <si>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</si>
  <si>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</si>
  <si>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</si>
  <si>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</si>
  <si>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</si>
  <si>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</si>
  <si>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</si>
  <si>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</si>
  <si>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</si>
  <si>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</si>
  <si>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</si>
  <si>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</si>
  <si>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</si>
  <si>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</si>
  <si>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</si>
  <si>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</si>
  <si>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</si>
  <si>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</si>
  <si>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</si>
  <si>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</si>
  <si>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</si>
  <si>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</si>
  <si>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</si>
  <si>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</si>
  <si>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</si>
  <si>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</si>
  <si>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</si>
  <si>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</si>
  <si>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</si>
  <si>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</si>
  <si>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</si>
  <si>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</si>
  <si>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</si>
  <si>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</si>
  <si>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</si>
  <si>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</si>
  <si>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</si>
  <si>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</si>
  <si>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</si>
  <si>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</si>
  <si>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</si>
  <si>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</si>
  <si>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</si>
  <si>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</si>
  <si>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</si>
  <si>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</si>
  <si>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</si>
  <si>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</si>
  <si>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</si>
  <si>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</si>
  <si>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</si>
  <si>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</si>
  <si>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</si>
  <si>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</si>
  <si>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</si>
  <si>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</si>
  <si>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</si>
  <si>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</si>
  <si>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</si>
  <si>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</si>
  <si>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</si>
  <si>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</si>
  <si>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</si>
  <si>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</si>
  <si>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</si>
  <si>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</si>
  <si>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</si>
  <si>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</si>
  <si>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</si>
  <si>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</si>
  <si>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</si>
  <si>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</si>
  <si>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</si>
  <si>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</si>
  <si>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</si>
  <si>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</si>
  <si>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</si>
  <si>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</si>
  <si>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</si>
  <si>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</si>
  <si>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</si>
  <si>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</si>
  <si>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</si>
  <si>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</si>
  <si>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</si>
  <si>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</si>
  <si>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</si>
  <si>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</si>
  <si>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</si>
  <si>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</si>
  <si>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</si>
  <si>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</si>
  <si>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</si>
  <si>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</si>
  <si>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</si>
  <si>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</si>
  <si>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</si>
  <si>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</si>
  <si>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</si>
  <si>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</si>
  <si>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</si>
  <si>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</si>
  <si>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</si>
  <si>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</si>
  <si>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</si>
  <si>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</si>
  <si>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</si>
  <si>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</si>
  <si>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</si>
  <si>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</si>
  <si>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</si>
  <si>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</si>
  <si>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</si>
  <si>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</si>
  <si>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</si>
  <si>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</si>
  <si>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</si>
  <si>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</si>
  <si>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</si>
  <si>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</si>
  <si>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</si>
  <si>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</si>
  <si>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</si>
  <si>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</si>
  <si>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</si>
  <si>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</si>
  <si>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</si>
  <si>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</si>
  <si>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</si>
  <si>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</si>
  <si>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</si>
  <si>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</si>
  <si>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</si>
  <si>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</si>
  <si>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</si>
  <si>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</si>
  <si>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</si>
  <si>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</si>
  <si>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</si>
  <si>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</si>
  <si>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</si>
  <si>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</si>
  <si>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</si>
  <si>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</si>
  <si>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</si>
  <si>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</si>
  <si>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</si>
  <si>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</si>
  <si>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</si>
  <si>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</si>
  <si>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</si>
  <si>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</si>
  <si>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</si>
  <si>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</si>
  <si>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</si>
  <si>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</si>
  <si>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</si>
  <si>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</si>
  <si>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</si>
  <si>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</si>
  <si>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</si>
  <si>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</si>
  <si>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</si>
  <si>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</si>
  <si>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</si>
  <si>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</si>
  <si>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</si>
  <si>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</si>
  <si>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</si>
  <si>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</si>
  <si>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</si>
  <si>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</si>
  <si>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</si>
  <si>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</si>
  <si>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</si>
  <si>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</si>
  <si>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</si>
  <si>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</si>
  <si>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</si>
  <si>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</si>
  <si>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</si>
  <si>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</si>
  <si>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</si>
  <si>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</si>
  <si>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</si>
  <si>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</si>
  <si>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</si>
  <si>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</si>
  <si>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</si>
  <si>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</si>
  <si>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</si>
  <si>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</si>
  <si>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</si>
  <si>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</si>
  <si>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</si>
  <si>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</si>
  <si>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</si>
  <si>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</si>
  <si>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</si>
  <si>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</si>
  <si>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</si>
  <si>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</si>
  <si>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</si>
  <si>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</si>
  <si>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</si>
  <si>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</si>
  <si>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</si>
  <si>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</si>
  <si>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</si>
  <si>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</si>
  <si>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</si>
  <si>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</si>
  <si>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</si>
  <si>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</si>
  <si>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</si>
  <si>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</si>
  <si>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</si>
  <si>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</si>
  <si>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</si>
  <si>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</si>
  <si>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</si>
  <si>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</si>
  <si>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</si>
  <si>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</si>
  <si>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</si>
  <si>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</si>
  <si>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</si>
  <si>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</si>
  <si>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</si>
  <si>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</si>
  <si>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</si>
  <si>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</si>
  <si>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</si>
  <si>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</si>
  <si>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</si>
  <si>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</si>
  <si>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</si>
  <si>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</si>
  <si>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</si>
  <si>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</si>
  <si>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</si>
  <si>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</si>
  <si>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</si>
  <si>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</si>
  <si>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</si>
  <si>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</si>
  <si>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</si>
  <si>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</si>
  <si>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</si>
  <si>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</si>
  <si>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</si>
  <si>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</si>
  <si>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</si>
  <si>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</si>
  <si>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</si>
  <si>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</si>
  <si>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</si>
  <si>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</si>
  <si>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</si>
  <si>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</si>
  <si>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</si>
  <si>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</si>
  <si>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</si>
  <si>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</si>
  <si>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</si>
  <si>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</si>
  <si>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</si>
  <si>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</si>
  <si>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</si>
  <si>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</si>
  <si>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</si>
  <si>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</si>
  <si>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</si>
  <si>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</si>
  <si>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</si>
  <si>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</si>
  <si>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</si>
  <si>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</si>
  <si>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</si>
  <si>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</si>
  <si>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</si>
  <si>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</si>
  <si>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</si>
  <si>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</si>
  <si>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</si>
  <si>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</si>
  <si>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</si>
  <si>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</si>
  <si>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</si>
  <si>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</si>
  <si>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</si>
  <si>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</si>
  <si>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</si>
  <si>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</si>
  <si>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</si>
  <si>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</si>
  <si>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</si>
  <si>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</si>
  <si>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</si>
  <si>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</si>
  <si>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</si>
  <si>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</si>
  <si>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</si>
  <si>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</si>
  <si>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</si>
  <si>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</si>
  <si>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</si>
  <si>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</si>
  <si>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</si>
  <si>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</si>
  <si>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</si>
  <si>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</si>
  <si>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</si>
  <si>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</si>
  <si>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</si>
  <si>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</si>
  <si>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</si>
  <si>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</si>
  <si>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</si>
  <si>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</si>
  <si>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</si>
  <si>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</si>
  <si>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</si>
  <si>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</si>
  <si>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</si>
  <si>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</si>
  <si>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</si>
  <si>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</si>
  <si>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</si>
  <si>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</si>
  <si>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</si>
  <si>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</si>
  <si>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</si>
  <si>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</si>
  <si>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</si>
  <si>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</si>
  <si>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</si>
  <si>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</si>
  <si>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</si>
  <si>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</si>
  <si>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</si>
  <si>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</si>
  <si>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</si>
  <si>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</si>
  <si>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</si>
  <si>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</si>
  <si>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</si>
  <si>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</si>
  <si>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</si>
  <si>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</si>
  <si>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</si>
  <si>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</si>
  <si>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</si>
  <si>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</si>
  <si>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</si>
  <si>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</si>
  <si>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</si>
  <si>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</si>
  <si>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</si>
  <si>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</si>
  <si>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</si>
  <si>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</si>
  <si>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</si>
  <si>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</si>
  <si>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</si>
  <si>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</si>
  <si>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</si>
  <si>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</si>
  <si>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</si>
  <si>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</si>
  <si>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</si>
  <si>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</si>
  <si>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</si>
  <si>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</si>
  <si>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</si>
  <si>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</si>
  <si>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</si>
  <si>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</si>
  <si>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</si>
  <si>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</si>
  <si>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</si>
  <si>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</si>
  <si>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</si>
  <si>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</si>
  <si>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</si>
  <si>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</si>
  <si>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</si>
  <si>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</si>
  <si>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</si>
  <si>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</si>
  <si>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</si>
  <si>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</si>
  <si>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</si>
  <si>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</si>
  <si>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</si>
  <si>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</si>
  <si>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</si>
  <si>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</si>
  <si>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</si>
  <si>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</si>
  <si>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</si>
  <si>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</si>
  <si>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</si>
  <si>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</si>
  <si>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</si>
  <si>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</si>
  <si>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</si>
  <si>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</si>
  <si>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</si>
  <si>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</si>
  <si>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</si>
  <si>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</si>
  <si>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</si>
  <si>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</si>
  <si>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</si>
  <si>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</si>
  <si>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</si>
  <si>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</si>
  <si>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</si>
  <si>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</si>
  <si>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</si>
  <si>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</si>
  <si>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</si>
  <si>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</si>
  <si>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</si>
  <si>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</si>
  <si>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</si>
  <si>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</si>
  <si>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</si>
  <si>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</si>
  <si>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</si>
  <si>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</si>
  <si>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</si>
  <si>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</si>
  <si>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</si>
  <si>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</si>
  <si>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</si>
  <si>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</si>
  <si>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</si>
  <si>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</si>
  <si>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</si>
  <si>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</si>
  <si>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</si>
  <si>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</si>
  <si>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</si>
  <si>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</si>
  <si>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</si>
  <si>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</si>
  <si>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</si>
  <si>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</si>
  <si>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</si>
  <si>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</si>
  <si>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</si>
  <si>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</si>
  <si>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</si>
  <si>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</si>
  <si>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</si>
  <si>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</si>
  <si>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</si>
  <si>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</si>
  <si>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</si>
  <si>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</si>
  <si>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</si>
  <si>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</si>
  <si>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</si>
  <si>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</si>
  <si>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</si>
  <si>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</si>
  <si>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</si>
  <si>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</si>
  <si>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</si>
  <si>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</si>
  <si>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</si>
  <si>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</si>
  <si>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</si>
  <si>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</si>
  <si>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</si>
  <si>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</si>
  <si>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</si>
  <si>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</si>
  <si>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</si>
  <si>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</si>
  <si>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</si>
  <si>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</si>
  <si>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</si>
  <si>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</si>
  <si>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</si>
  <si>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</si>
  <si>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</si>
  <si>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</si>
  <si>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</si>
  <si>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</si>
  <si>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</si>
  <si>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</si>
  <si>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</si>
  <si>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</si>
  <si>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</si>
  <si>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</si>
  <si>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</si>
  <si>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</si>
  <si>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</si>
  <si>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</si>
  <si>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</si>
  <si>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</si>
  <si>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</si>
  <si>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</si>
  <si>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</si>
  <si>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</si>
  <si>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</si>
  <si>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</si>
  <si>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</si>
  <si>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</si>
  <si>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</si>
  <si>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</si>
  <si>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</si>
  <si>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</si>
  <si>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</si>
  <si>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</si>
  <si>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</si>
  <si>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</si>
  <si>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</si>
  <si>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</si>
  <si>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</si>
  <si>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</si>
  <si>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</si>
  <si>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</si>
  <si>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</si>
  <si>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</si>
  <si>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</si>
  <si>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</si>
  <si>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</si>
  <si>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</si>
  <si>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</si>
  <si>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</si>
  <si>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</si>
  <si>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</si>
  <si>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</si>
  <si>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</si>
  <si>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</si>
  <si>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</si>
  <si>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</si>
  <si>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</si>
  <si>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</si>
  <si>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</si>
  <si>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</si>
  <si>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</si>
  <si>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</si>
  <si>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</si>
  <si>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</si>
  <si>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</si>
  <si>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</si>
  <si>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</si>
  <si>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</si>
  <si>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</si>
  <si>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</si>
  <si>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</si>
  <si>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</si>
  <si>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</si>
  <si>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</si>
  <si>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</si>
  <si>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</si>
  <si>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</si>
  <si>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</si>
  <si>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</si>
  <si>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</si>
  <si>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</si>
  <si>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</si>
  <si>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</si>
  <si>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</si>
  <si>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</si>
  <si>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</si>
  <si>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</si>
  <si>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</si>
  <si>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</si>
  <si>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</si>
  <si>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</si>
  <si>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</si>
  <si>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</si>
  <si>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</si>
  <si>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</si>
  <si>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</si>
  <si>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</si>
  <si>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</si>
  <si>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</si>
  <si>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</si>
  <si>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</si>
  <si>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</si>
  <si>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</si>
  <si>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</si>
  <si>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</si>
  <si>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</si>
  <si>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</si>
  <si>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</si>
  <si>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</si>
  <si>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</si>
  <si>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</si>
  <si>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</si>
  <si>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</si>
  <si>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</si>
  <si>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</si>
  <si>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</si>
  <si>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</si>
  <si>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</si>
  <si>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</si>
  <si>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</si>
  <si>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</si>
  <si>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</si>
  <si>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</si>
  <si>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</si>
  <si>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</si>
  <si>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</si>
  <si>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</si>
  <si>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</si>
  <si>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</si>
  <si>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</si>
  <si>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</si>
  <si>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</si>
  <si>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</si>
  <si>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</si>
  <si>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</si>
  <si>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</si>
  <si>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</si>
  <si>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</si>
  <si>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</si>
  <si>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</si>
  <si>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</si>
  <si>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</si>
  <si>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</si>
  <si>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</si>
  <si>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</si>
  <si>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</si>
  <si>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</si>
  <si>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</si>
  <si>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</si>
  <si>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</si>
  <si>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</si>
  <si>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</si>
  <si>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</si>
  <si>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</si>
  <si>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</si>
  <si>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</si>
  <si>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</si>
  <si>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</si>
  <si>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</si>
  <si>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</si>
  <si>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</si>
  <si>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</si>
  <si>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</si>
  <si>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</si>
  <si>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</si>
  <si>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</si>
  <si>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</si>
  <si>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</si>
  <si>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</si>
  <si>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</si>
  <si>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</si>
  <si>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</si>
  <si>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</si>
  <si>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</si>
  <si>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</si>
  <si>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</si>
  <si>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</si>
  <si>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</si>
  <si>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</si>
  <si>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</si>
  <si>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</si>
  <si>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</si>
  <si>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</si>
  <si>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</si>
  <si>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</si>
  <si>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</si>
  <si>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</si>
  <si>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</si>
  <si>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</si>
  <si>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</si>
  <si>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</si>
  <si>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</si>
  <si>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</si>
  <si>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</si>
  <si>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</si>
  <si>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</si>
  <si>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</si>
  <si>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</si>
  <si>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</si>
  <si>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</si>
  <si>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</si>
  <si>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</si>
  <si>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</si>
  <si>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</si>
  <si>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</si>
  <si>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</si>
  <si>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</si>
  <si>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</si>
  <si>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</si>
  <si>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</si>
  <si>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</si>
  <si>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</si>
  <si>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</si>
  <si>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</si>
  <si>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</si>
  <si>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</si>
  <si>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</si>
  <si>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</si>
  <si>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</si>
  <si>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</si>
  <si>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</si>
  <si>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</si>
  <si>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</si>
  <si>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</si>
  <si>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</si>
  <si>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</si>
  <si>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</si>
  <si>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</si>
  <si>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</si>
  <si>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</si>
  <si>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</si>
  <si>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</si>
  <si>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</si>
  <si>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</si>
  <si>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</si>
  <si>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</si>
  <si>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</si>
  <si>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</si>
  <si>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</si>
  <si>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</si>
  <si>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</si>
  <si>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</si>
  <si>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</si>
  <si>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</si>
  <si>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</si>
  <si>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</si>
  <si>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</si>
  <si>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</si>
  <si>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</si>
  <si>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</si>
  <si>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</si>
  <si>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</si>
  <si>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</si>
  <si>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</si>
  <si>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</si>
  <si>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</si>
  <si>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</si>
  <si>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</si>
  <si>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</si>
  <si>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</si>
  <si>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</si>
  <si>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</si>
  <si>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</si>
  <si>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</si>
  <si>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</si>
  <si>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</si>
  <si>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</si>
  <si>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</si>
  <si>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</si>
  <si>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</si>
  <si>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</si>
  <si>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</si>
  <si>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</si>
  <si>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</si>
  <si>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</si>
  <si>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</si>
  <si>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</si>
  <si>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</si>
  <si>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</si>
  <si>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</si>
  <si>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</si>
  <si>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</si>
  <si>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</si>
  <si>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</si>
  <si>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</si>
  <si>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</si>
  <si>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</si>
  <si>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</si>
  <si>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</si>
  <si>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</si>
  <si>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</si>
  <si>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</si>
  <si>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</si>
  <si>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</si>
  <si>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</si>
  <si>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</si>
  <si>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</si>
  <si>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</si>
  <si>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</si>
  <si>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</si>
  <si>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</si>
  <si>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</si>
  <si>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</si>
  <si>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</si>
  <si>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</si>
  <si>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</si>
  <si>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</si>
  <si>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</si>
  <si>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</si>
  <si>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</si>
  <si>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</si>
  <si>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</si>
  <si>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</si>
  <si>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</si>
  <si>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</si>
  <si>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</si>
  <si>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</si>
  <si>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</si>
  <si>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</si>
  <si>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</si>
  <si>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</si>
  <si>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</si>
  <si>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</si>
  <si>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</si>
  <si>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</si>
  <si>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</si>
  <si>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</si>
  <si>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</si>
  <si>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</si>
  <si>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</si>
  <si>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</si>
  <si>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</si>
  <si>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</si>
  <si>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</si>
  <si>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</si>
  <si>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</si>
  <si>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</si>
  <si>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</si>
  <si>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</si>
  <si>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</si>
  <si>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</si>
  <si>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</si>
  <si>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</si>
  <si>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</si>
  <si>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</si>
  <si>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</si>
  <si>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</si>
  <si>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</si>
  <si>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</si>
  <si>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</si>
  <si>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</si>
  <si>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</si>
  <si>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</si>
  <si>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</si>
  <si>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</si>
  <si>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</si>
  <si>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</si>
  <si>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</si>
  <si>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</si>
  <si>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</si>
  <si>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</si>
  <si>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</si>
  <si>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</si>
  <si>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</si>
  <si>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</si>
  <si>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</si>
  <si>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</si>
  <si>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</si>
  <si>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</si>
  <si>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</si>
  <si>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</si>
  <si>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</si>
  <si>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</si>
  <si>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</si>
  <si>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</si>
  <si>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</si>
  <si>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</si>
  <si>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</si>
  <si>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</si>
  <si>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</si>
  <si>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</si>
  <si>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</si>
  <si>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</si>
  <si>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</si>
  <si>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</si>
  <si>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</si>
  <si>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</si>
  <si>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</si>
  <si>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</si>
  <si>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</si>
  <si>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</si>
  <si>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</si>
  <si>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</si>
  <si>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</si>
  <si>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</si>
  <si>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</si>
  <si>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</si>
  <si>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</si>
  <si>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</si>
  <si>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</si>
  <si>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</si>
  <si>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</si>
  <si>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</si>
  <si>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</si>
  <si>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</si>
  <si>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</si>
  <si>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</si>
  <si>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</si>
  <si>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</si>
  <si>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</si>
  <si>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</si>
  <si>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</si>
  <si>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</si>
  <si>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</si>
  <si>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</si>
  <si>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</si>
  <si>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</si>
  <si>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</si>
  <si>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</si>
  <si>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</si>
  <si>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</si>
  <si>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</si>
  <si>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</si>
  <si>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</si>
  <si>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</si>
  <si>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</si>
  <si>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</si>
  <si>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</si>
  <si>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</si>
  <si>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</si>
  <si>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</si>
  <si>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</si>
  <si>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</si>
  <si>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</si>
  <si>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</si>
  <si>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</si>
  <si>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</si>
  <si>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</si>
  <si>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</si>
  <si>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</si>
  <si>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</si>
  <si>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</si>
  <si>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</si>
  <si>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</si>
  <si>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</si>
  <si>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</si>
  <si>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</si>
  <si>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</si>
  <si>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</si>
  <si>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</si>
  <si>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</si>
  <si>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</si>
  <si>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</si>
  <si>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</si>
  <si>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</si>
  <si>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</si>
  <si>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</si>
  <si>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</si>
  <si>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</si>
  <si>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</si>
  <si>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</si>
  <si>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</si>
  <si>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</si>
  <si>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</si>
  <si>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</si>
  <si>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</si>
  <si>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</si>
  <si>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</si>
  <si>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</si>
  <si>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</si>
  <si>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</si>
  <si>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</si>
  <si>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</si>
  <si>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</si>
  <si>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</si>
  <si>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</si>
  <si>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</si>
  <si>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</si>
  <si>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</si>
  <si>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</si>
  <si>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</si>
  <si>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</si>
  <si>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</si>
  <si>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</si>
  <si>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</si>
  <si>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</si>
  <si>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</si>
  <si>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</si>
  <si>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</si>
  <si>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</si>
  <si>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</si>
  <si>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</si>
  <si>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</si>
  <si>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</si>
  <si>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</si>
  <si>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</si>
  <si>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</si>
  <si>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</si>
  <si>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</si>
  <si>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</si>
  <si>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</si>
  <si>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</si>
  <si>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</si>
  <si>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</si>
  <si>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</si>
  <si>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</si>
  <si>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</si>
  <si>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</si>
  <si>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</si>
  <si>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</si>
  <si>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</si>
  <si>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</si>
  <si>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</si>
  <si>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</si>
  <si>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</si>
  <si>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</si>
  <si>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</si>
  <si>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</si>
  <si>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</si>
  <si>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</si>
  <si>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</si>
  <si>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</si>
  <si>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</si>
  <si>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</si>
  <si>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</si>
  <si>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</si>
  <si>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</si>
  <si>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</si>
  <si>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</si>
  <si>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</si>
  <si>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</si>
  <si>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</si>
  <si>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</si>
  <si>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</si>
  <si>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</si>
  <si>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</si>
  <si>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</si>
  <si>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</si>
  <si>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</si>
  <si>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</si>
  <si>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</si>
  <si>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</si>
  <si>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</si>
  <si>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</si>
  <si>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</si>
  <si>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</si>
  <si>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</si>
  <si>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</si>
  <si>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</si>
  <si>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</si>
  <si>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</si>
  <si>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</si>
  <si>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</si>
  <si>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</si>
  <si>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</si>
  <si>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</si>
  <si>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</si>
  <si>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</si>
  <si>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</si>
  <si>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</si>
  <si>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</si>
  <si>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</si>
  <si>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</si>
  <si>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</si>
  <si>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</si>
  <si>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</si>
  <si>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</si>
  <si>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</si>
  <si>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</si>
  <si>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</si>
  <si>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</si>
  <si>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</si>
  <si>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</si>
  <si>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</si>
  <si>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</si>
  <si>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</si>
  <si>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</si>
  <si>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</si>
  <si>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</si>
  <si>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</si>
  <si>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</si>
  <si>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</si>
  <si>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</si>
  <si>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</si>
  <si>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</si>
  <si>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</si>
  <si>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</si>
  <si>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</si>
  <si>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</si>
  <si>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</si>
  <si>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</si>
  <si>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</si>
  <si>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</si>
  <si>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</si>
  <si>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</si>
  <si>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</si>
  <si>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</si>
  <si>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</si>
  <si>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</si>
  <si>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</si>
  <si>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</si>
  <si>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</si>
  <si>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</si>
  <si>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</si>
  <si>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</si>
  <si>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</si>
  <si>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</si>
  <si>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</si>
  <si>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</si>
  <si>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</si>
  <si>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</si>
  <si>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</si>
  <si>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</si>
  <si>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</si>
  <si>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</si>
  <si>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</si>
  <si>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</si>
  <si>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</si>
  <si>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</si>
  <si>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</si>
  <si>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</si>
  <si>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</si>
  <si>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</si>
  <si>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</si>
  <si>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</si>
  <si>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</si>
  <si>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</si>
  <si>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</si>
  <si>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</si>
  <si>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</si>
  <si>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</si>
  <si>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</si>
  <si>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</si>
  <si>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</si>
  <si>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</si>
  <si>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</si>
  <si>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</si>
  <si>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</si>
  <si>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</si>
  <si>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</si>
  <si>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</si>
  <si>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</si>
  <si>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</si>
  <si>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</si>
  <si>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</si>
  <si>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</si>
  <si>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</si>
  <si>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</si>
  <si>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</si>
  <si>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</si>
  <si>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</si>
  <si>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</si>
  <si>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</si>
  <si>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</si>
  <si>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</si>
  <si>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</si>
  <si>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</si>
  <si>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</si>
  <si>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</si>
  <si>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</si>
  <si>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</si>
  <si>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</si>
  <si>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</si>
  <si>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</si>
  <si>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</si>
  <si>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</si>
  <si>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</si>
  <si>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</si>
  <si>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</si>
  <si>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</si>
  <si>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</si>
  <si>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</si>
  <si>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</si>
  <si>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</si>
  <si>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</si>
  <si>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</si>
  <si>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</si>
  <si>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</si>
  <si>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</si>
  <si>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</si>
  <si>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</si>
  <si>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</si>
  <si>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</si>
  <si>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</si>
  <si>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</si>
  <si>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</si>
  <si>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</si>
  <si>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</si>
  <si>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</si>
  <si>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</si>
  <si>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</si>
  <si>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</si>
  <si>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</si>
  <si>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</si>
  <si>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</si>
  <si>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</si>
  <si>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</si>
  <si>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</si>
  <si>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</si>
  <si>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</si>
  <si>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</si>
  <si>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</si>
  <si>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</si>
  <si>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</si>
  <si>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</si>
  <si>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</si>
  <si>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</si>
  <si>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</si>
  <si>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</si>
  <si>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</si>
  <si>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</si>
  <si>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</si>
  <si>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</si>
  <si>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</si>
  <si>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</si>
  <si>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</si>
  <si>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</si>
  <si>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</si>
  <si>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</si>
  <si>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</si>
  <si>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</si>
  <si>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</si>
  <si>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</si>
  <si>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</si>
  <si>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</si>
  <si>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</si>
  <si>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</si>
  <si>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</si>
  <si>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</si>
  <si>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</si>
  <si>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</si>
  <si>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</si>
  <si>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</si>
  <si>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</si>
  <si>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</si>
  <si>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</si>
  <si>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</si>
  <si>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</si>
  <si>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</si>
  <si>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</si>
  <si>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</si>
  <si>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</si>
  <si>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</si>
  <si>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</si>
  <si>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</si>
  <si>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</si>
  <si>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</si>
  <si>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</si>
  <si>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</si>
  <si>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</si>
  <si>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</si>
  <si>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</si>
  <si>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</si>
  <si>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</si>
  <si>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</si>
  <si>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</si>
  <si>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</si>
  <si>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</si>
  <si>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</si>
  <si>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</si>
  <si>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</si>
  <si>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</si>
  <si>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</si>
  <si>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</si>
  <si>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</si>
  <si>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</si>
  <si>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</si>
  <si>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</si>
  <si>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</si>
  <si>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</si>
  <si>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</si>
  <si>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</si>
  <si>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</si>
  <si>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</si>
  <si>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</si>
  <si>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</si>
  <si>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</si>
  <si>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</si>
  <si>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</si>
  <si>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</si>
  <si>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</si>
  <si>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</si>
  <si>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</si>
  <si>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</si>
  <si>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</si>
  <si>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</si>
  <si>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</si>
  <si>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</si>
  <si>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</si>
  <si>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</si>
  <si>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</si>
  <si>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</si>
  <si>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</si>
  <si>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</si>
  <si>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</si>
  <si>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</si>
  <si>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</si>
  <si>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</si>
  <si>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</si>
  <si>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</si>
  <si>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</si>
  <si>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</si>
  <si>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</si>
  <si>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</si>
  <si>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</si>
  <si>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</si>
  <si>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</si>
  <si>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</si>
  <si>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</si>
  <si>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</si>
  <si>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</si>
  <si>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</si>
  <si>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</si>
  <si>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</si>
  <si>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</si>
  <si>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</si>
  <si>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</si>
  <si>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</si>
  <si>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</si>
  <si>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</si>
  <si>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</si>
  <si>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</si>
  <si>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</si>
  <si>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</si>
  <si>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</si>
  <si>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</si>
  <si>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</si>
  <si>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</si>
  <si>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</si>
  <si>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</si>
  <si>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</si>
  <si>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</si>
  <si>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</si>
  <si>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</si>
  <si>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</si>
  <si>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</si>
  <si>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</si>
  <si>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</si>
  <si>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</si>
  <si>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</si>
  <si>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</si>
  <si>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</si>
  <si>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</si>
  <si>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</si>
  <si>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</si>
  <si>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</si>
  <si>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</si>
  <si>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</si>
  <si>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</si>
  <si>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</si>
  <si>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</si>
  <si>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</si>
  <si>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</si>
  <si>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</si>
  <si>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</si>
  <si>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</si>
  <si>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</si>
  <si>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</si>
  <si>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</si>
  <si>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</si>
  <si>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</si>
  <si>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</si>
  <si>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</si>
  <si>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</si>
  <si>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</si>
  <si>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</si>
  <si>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</si>
  <si>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</si>
  <si>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</si>
  <si>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</si>
  <si>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</si>
  <si>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</si>
  <si>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</si>
  <si>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</si>
  <si>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</si>
  <si>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</si>
  <si>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</si>
  <si>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</si>
  <si>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</si>
  <si>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</si>
  <si>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</si>
  <si>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</si>
  <si>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</si>
  <si>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</si>
  <si>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</si>
  <si>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</si>
  <si>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</si>
  <si>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</si>
  <si>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</si>
  <si>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</si>
  <si>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</si>
  <si>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</si>
  <si>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</si>
  <si>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</si>
  <si>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</si>
  <si>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</si>
  <si>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</si>
  <si>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</si>
  <si>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</si>
  <si>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</si>
  <si>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</si>
  <si>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</si>
  <si>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</si>
  <si>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</si>
  <si>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</si>
  <si>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</si>
  <si>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</si>
  <si>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</si>
  <si>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</si>
  <si>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</si>
  <si>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</si>
  <si>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</si>
  <si>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</si>
  <si>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</si>
  <si>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</si>
  <si>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</si>
  <si>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</si>
  <si>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</si>
  <si>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</si>
  <si>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</si>
  <si>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</si>
  <si>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</si>
  <si>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</si>
  <si>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</si>
  <si>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</si>
  <si>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</si>
  <si>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</si>
  <si>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</si>
  <si>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</si>
  <si>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</si>
  <si>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</si>
  <si>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</si>
  <si>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</si>
  <si>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</si>
  <si>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</si>
  <si>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</si>
  <si>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</si>
  <si>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</si>
  <si>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</si>
  <si>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</si>
  <si>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</si>
  <si>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</si>
  <si>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</si>
  <si>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</si>
  <si>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</si>
  <si>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</si>
  <si>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</si>
  <si>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</si>
  <si>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</si>
  <si>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</si>
  <si>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</si>
  <si>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</si>
  <si>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</si>
  <si>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</si>
  <si>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</si>
  <si>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</si>
  <si>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</si>
  <si>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</si>
  <si>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</si>
  <si>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</si>
  <si>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</si>
  <si>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</si>
  <si>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</si>
  <si>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</si>
  <si>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</si>
  <si>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</si>
  <si>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</si>
  <si>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</si>
  <si>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</si>
  <si>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</si>
  <si>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</si>
  <si>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</si>
  <si>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</si>
  <si>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</si>
  <si>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</si>
  <si>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</si>
  <si>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</si>
  <si>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</si>
  <si>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</si>
  <si>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</si>
  <si>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</si>
  <si>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</si>
  <si>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</si>
  <si>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</si>
  <si>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</si>
  <si>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</si>
  <si>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</si>
  <si>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</si>
  <si>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</si>
  <si>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</si>
  <si>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</si>
  <si>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</si>
  <si>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</si>
  <si>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</si>
  <si>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</si>
  <si>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</si>
  <si>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</si>
  <si>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</si>
  <si>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</si>
  <si>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</si>
  <si>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</si>
  <si>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</si>
  <si>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</si>
  <si>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</si>
  <si>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</si>
  <si>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</si>
  <si>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</si>
  <si>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</si>
  <si>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</si>
  <si>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</si>
  <si>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</si>
  <si>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</si>
  <si>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</si>
  <si>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</si>
  <si>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</si>
  <si>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</si>
  <si>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</si>
  <si>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</si>
  <si>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</si>
  <si>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</si>
  <si>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</si>
  <si>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</si>
  <si>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</si>
  <si>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</si>
  <si>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</si>
  <si>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</si>
  <si>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</si>
  <si>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</si>
  <si>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</si>
  <si>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</si>
  <si>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</si>
  <si>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</si>
  <si>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</si>
  <si>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</si>
  <si>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</si>
  <si>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</si>
  <si>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</si>
  <si>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</si>
  <si>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</si>
  <si>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</si>
  <si>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</si>
  <si>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</si>
  <si>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</si>
  <si>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</si>
  <si>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</si>
  <si>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</si>
  <si>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</si>
  <si>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</si>
  <si>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</si>
  <si>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</si>
  <si>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</si>
  <si>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</si>
  <si>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</si>
  <si>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</si>
  <si>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</si>
  <si>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</si>
  <si>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</si>
  <si>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</si>
  <si>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</si>
  <si>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</si>
  <si>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</si>
  <si>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</si>
  <si>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</si>
  <si>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</si>
  <si>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</si>
  <si>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</si>
  <si>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</si>
  <si>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</si>
  <si>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</si>
  <si>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</si>
  <si>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</si>
  <si>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</si>
  <si>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</si>
  <si>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</si>
  <si>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</si>
  <si>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</si>
  <si>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</si>
  <si>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</si>
  <si>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</si>
  <si>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</si>
  <si>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</si>
  <si>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</si>
  <si>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</si>
  <si>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</si>
  <si>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</si>
  <si>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</si>
  <si>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</si>
  <si>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</si>
  <si>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</si>
  <si>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</si>
  <si>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</si>
  <si>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</si>
  <si>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</si>
  <si>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</si>
  <si>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</si>
  <si>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</si>
  <si>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</si>
  <si>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</si>
  <si>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</si>
  <si>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</si>
  <si>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</si>
  <si>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</si>
  <si>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</si>
  <si>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</si>
  <si>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</si>
  <si>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</si>
  <si>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</si>
  <si>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</si>
  <si>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</si>
  <si>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</si>
  <si>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</si>
  <si>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</si>
  <si>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</si>
  <si>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</si>
  <si>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</si>
  <si>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</si>
  <si>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</si>
  <si>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</si>
  <si>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</si>
  <si>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</si>
  <si>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</si>
  <si>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</si>
  <si>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</si>
  <si>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</si>
  <si>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</si>
  <si>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</si>
  <si>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</si>
  <si>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</si>
  <si>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</si>
  <si>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</si>
  <si>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</si>
  <si>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</si>
  <si>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</si>
  <si>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</si>
  <si>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</si>
  <si>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</si>
  <si>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</si>
  <si>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</si>
  <si>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</si>
  <si>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</si>
  <si>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</si>
  <si>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</si>
  <si>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</si>
  <si>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</si>
  <si>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</si>
  <si>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</si>
  <si>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</si>
  <si>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</si>
  <si>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</si>
  <si>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</si>
  <si>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</si>
  <si>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</si>
  <si>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</si>
  <si>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</si>
  <si>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</si>
  <si>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</si>
  <si>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</si>
  <si>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</si>
  <si>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</si>
  <si>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</si>
  <si>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</si>
  <si>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</si>
  <si>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</si>
  <si>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</si>
  <si>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</si>
  <si>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</si>
  <si>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</si>
  <si>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</si>
  <si>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</si>
  <si>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</si>
  <si>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</si>
  <si>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</si>
  <si>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</si>
  <si>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</si>
  <si>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</si>
  <si>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</si>
  <si>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</si>
  <si>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</si>
  <si>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</si>
  <si>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</si>
  <si>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</si>
  <si>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</si>
  <si>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</si>
  <si>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</si>
  <si>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</si>
  <si>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</si>
  <si>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</si>
  <si>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</si>
  <si>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</si>
  <si>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</si>
  <si>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</si>
  <si>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</si>
  <si>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</si>
  <si>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</si>
  <si>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</si>
  <si>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</si>
  <si>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</si>
  <si>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</si>
  <si>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</si>
  <si>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</si>
  <si>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</si>
  <si>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</si>
  <si>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</si>
  <si>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</si>
  <si>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</si>
  <si>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</si>
  <si>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</si>
  <si>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</si>
  <si>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</si>
  <si>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</si>
  <si>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</si>
  <si>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</si>
  <si>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</si>
  <si>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</si>
  <si>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</si>
  <si>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</si>
  <si>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</si>
  <si>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</si>
  <si>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</si>
  <si>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</si>
  <si>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</si>
  <si>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</si>
  <si>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</si>
  <si>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</si>
  <si>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</si>
  <si>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</si>
  <si>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</si>
  <si>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</si>
  <si>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</si>
  <si>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</si>
  <si>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</si>
  <si>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</si>
  <si>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</si>
  <si>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</si>
  <si>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</si>
  <si>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</si>
  <si>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</si>
  <si>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</si>
  <si>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</si>
  <si>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</si>
  <si>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</si>
  <si>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</si>
  <si>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</si>
  <si>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</si>
  <si>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</si>
  <si>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</si>
  <si>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</si>
  <si>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</si>
  <si>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</si>
  <si>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</si>
  <si>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</si>
  <si>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</si>
  <si>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</si>
  <si>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</si>
  <si>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</si>
  <si>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</si>
  <si>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</si>
  <si>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</si>
  <si>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</si>
  <si>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</si>
  <si>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</si>
  <si>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</si>
  <si>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</si>
  <si>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</si>
  <si>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</si>
  <si>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</si>
  <si>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</si>
  <si>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</si>
  <si>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</si>
  <si>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</si>
  <si>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</si>
  <si>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</si>
  <si>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</si>
  <si>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</si>
  <si>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</si>
  <si>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</si>
  <si>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</si>
  <si>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</si>
  <si>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</si>
  <si>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</si>
  <si>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</si>
  <si>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</si>
  <si>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</si>
  <si>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</si>
  <si>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</si>
  <si>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</si>
  <si>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</si>
  <si>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</si>
  <si>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</si>
  <si>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</si>
  <si>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</si>
  <si>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</si>
  <si>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</si>
  <si>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</si>
  <si>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</si>
  <si>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</si>
  <si>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</si>
  <si>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</si>
  <si>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</si>
  <si>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</si>
  <si>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</si>
  <si>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</si>
  <si>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</si>
  <si>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</si>
  <si>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</si>
  <si>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</si>
  <si>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</si>
  <si>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</si>
  <si>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</si>
  <si>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</si>
  <si>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</si>
  <si>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</si>
  <si>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</si>
  <si>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</si>
  <si>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</si>
  <si>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</si>
  <si>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</si>
  <si>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</si>
  <si>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</si>
  <si>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</si>
  <si>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</si>
  <si>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</si>
  <si>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</si>
  <si>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</si>
  <si>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</si>
  <si>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</si>
  <si>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</si>
  <si>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</si>
  <si>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</si>
  <si>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</si>
  <si>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</si>
  <si>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</si>
  <si>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</si>
  <si>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</si>
  <si>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</si>
  <si>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</si>
  <si>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</si>
  <si>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</si>
  <si>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</si>
  <si>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</si>
  <si>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</si>
  <si>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</si>
  <si>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</si>
  <si>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</si>
  <si>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</si>
  <si>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</si>
  <si>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</si>
  <si>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</si>
  <si>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</si>
  <si>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</si>
  <si>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</si>
  <si>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</si>
  <si>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</si>
  <si>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</si>
  <si>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</si>
  <si>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</si>
  <si>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</si>
  <si>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</si>
  <si>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</si>
  <si>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</si>
  <si>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</si>
  <si>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</si>
  <si>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</si>
  <si>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</si>
  <si>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</si>
  <si>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</si>
  <si>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</si>
  <si>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</si>
  <si>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</si>
  <si>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</si>
  <si>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</si>
  <si>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</si>
  <si>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</si>
  <si>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</si>
  <si>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</si>
  <si>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</si>
  <si>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</si>
  <si>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</si>
  <si>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</si>
  <si>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</si>
  <si>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</si>
  <si>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</si>
  <si>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</si>
  <si>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</si>
  <si>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</si>
  <si>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</si>
  <si>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</si>
  <si>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</si>
  <si>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</si>
  <si>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</si>
  <si>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</si>
  <si>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</si>
  <si>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</si>
  <si>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</si>
  <si>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</si>
  <si>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</si>
  <si>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</si>
  <si>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</si>
  <si>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</si>
  <si>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</si>
  <si>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</si>
  <si>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</si>
  <si>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</si>
  <si>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</si>
  <si>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</si>
  <si>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</si>
  <si>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</si>
  <si>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</si>
  <si>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</si>
  <si>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</si>
  <si>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</si>
  <si>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</si>
  <si>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</si>
  <si>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</si>
  <si>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</si>
  <si>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</si>
  <si>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</si>
  <si>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</si>
  <si>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</si>
  <si>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</si>
  <si>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</si>
  <si>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</si>
  <si>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</si>
  <si>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</si>
  <si>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</si>
  <si>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</si>
  <si>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</si>
  <si>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</si>
  <si>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</si>
  <si>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</si>
  <si>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</si>
  <si>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</si>
  <si>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</si>
  <si>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</si>
  <si>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</si>
  <si>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</si>
  <si>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</si>
  <si>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</si>
  <si>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</si>
  <si>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</si>
  <si>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</si>
  <si>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</si>
  <si>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</si>
  <si>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</si>
  <si>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</si>
  <si>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</si>
  <si>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</si>
  <si>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</si>
  <si>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</si>
  <si>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</si>
  <si>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</si>
  <si>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</si>
  <si>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</si>
  <si>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</si>
  <si>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</si>
  <si>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</si>
  <si>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</si>
  <si>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</si>
  <si>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</si>
  <si>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</si>
  <si>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</si>
  <si>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</si>
  <si>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</si>
  <si>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</si>
  <si>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</si>
  <si>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</si>
  <si>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</si>
  <si>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</si>
  <si>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</si>
  <si>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</si>
  <si>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</si>
  <si>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</si>
  <si>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</si>
  <si>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</si>
  <si>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</si>
  <si>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</si>
  <si>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</si>
  <si>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</si>
  <si>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</si>
  <si>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</si>
  <si>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</si>
  <si>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</si>
  <si>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</si>
  <si>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</si>
  <si>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</si>
  <si>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</si>
  <si>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</si>
  <si>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</si>
  <si>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</si>
  <si>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</si>
  <si>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</si>
  <si>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</si>
  <si>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</si>
  <si>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</si>
  <si>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</si>
  <si>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</si>
  <si>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</si>
  <si>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</si>
  <si>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</si>
  <si>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</si>
  <si>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</si>
  <si>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</si>
  <si>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</si>
  <si>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</si>
  <si>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</si>
  <si>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</si>
  <si>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</si>
  <si>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</si>
  <si>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</si>
  <si>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</si>
  <si>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</si>
  <si>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</si>
  <si>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</si>
  <si>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</si>
  <si>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</si>
  <si>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</si>
  <si>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</si>
  <si>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</si>
  <si>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</si>
  <si>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</si>
  <si>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</si>
  <si>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</si>
  <si>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</si>
  <si>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</si>
  <si>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</si>
  <si>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</si>
  <si>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</si>
  <si>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</si>
  <si>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</si>
  <si>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</si>
  <si>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</si>
  <si>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</si>
  <si>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</si>
  <si>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</si>
  <si>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</si>
  <si>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</si>
  <si>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</si>
  <si>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</si>
  <si>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</si>
  <si>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</si>
  <si>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</si>
  <si>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</si>
  <si>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</si>
  <si>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</si>
  <si>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</si>
  <si>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</si>
  <si>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</si>
  <si>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</si>
  <si>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</si>
  <si>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</si>
  <si>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</si>
  <si>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</si>
  <si>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</si>
  <si>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</si>
  <si>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</si>
  <si>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</si>
  <si>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</si>
  <si>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</si>
  <si>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</si>
  <si>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</si>
  <si>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</si>
  <si>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</si>
  <si>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</si>
  <si>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</si>
  <si>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</si>
  <si>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</si>
  <si>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</si>
  <si>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</si>
  <si>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</si>
  <si>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</si>
  <si>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</si>
  <si>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</si>
  <si>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</si>
  <si>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</si>
  <si>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</si>
  <si>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</si>
  <si>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</si>
  <si>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</si>
  <si>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</si>
  <si>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</si>
  <si>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</si>
  <si>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</si>
  <si>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</si>
  <si>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</si>
  <si>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</si>
  <si>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</si>
  <si>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</si>
  <si>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</si>
  <si>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</si>
  <si>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</si>
  <si>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</si>
  <si>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</si>
  <si>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</si>
  <si>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</si>
  <si>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</si>
  <si>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</si>
  <si>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</si>
  <si>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</si>
  <si>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</si>
  <si>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</si>
  <si>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</si>
  <si>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</si>
  <si>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</si>
  <si>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</si>
  <si>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</si>
  <si>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</si>
  <si>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</si>
  <si>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</si>
  <si>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</si>
  <si>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</si>
  <si>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</si>
  <si>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</si>
  <si>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</si>
  <si>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</si>
  <si>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</si>
  <si>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</si>
  <si>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</si>
  <si>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</si>
  <si>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</si>
  <si>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</si>
  <si>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</si>
  <si>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</si>
  <si>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</si>
  <si>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</si>
  <si>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</si>
  <si>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</si>
  <si>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</si>
  <si>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</si>
  <si>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</si>
  <si>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</si>
  <si>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</si>
  <si>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</si>
  <si>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</si>
  <si>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</si>
  <si>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</si>
  <si>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</si>
  <si>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</si>
  <si>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</si>
  <si>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</si>
  <si>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</si>
  <si>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</si>
  <si>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</si>
  <si>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</si>
  <si>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</si>
  <si>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</si>
  <si>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</si>
  <si>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</si>
  <si>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</si>
  <si>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</si>
  <si>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</si>
  <si>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</si>
  <si>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</si>
  <si>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</si>
  <si>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</si>
  <si>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</si>
  <si>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</si>
  <si>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</si>
  <si>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</si>
  <si>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</si>
  <si>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</si>
  <si>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</si>
  <si>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</si>
  <si>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</si>
  <si>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</si>
  <si>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</si>
  <si>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</si>
  <si>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</si>
  <si>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</si>
  <si>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</si>
  <si>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</si>
  <si>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</si>
  <si>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</si>
  <si>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</si>
  <si>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</si>
  <si>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</si>
  <si>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</si>
  <si>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</si>
  <si>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</si>
  <si>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</si>
  <si>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</si>
  <si>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</si>
  <si>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</si>
  <si>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</si>
  <si>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</si>
  <si>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</si>
  <si>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</si>
  <si>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</si>
  <si>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</si>
  <si>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</si>
  <si>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</si>
  <si>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</si>
  <si>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</si>
  <si>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</si>
  <si>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</si>
  <si>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</si>
  <si>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</si>
  <si>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</si>
  <si>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</si>
  <si>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</si>
  <si>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</si>
  <si>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</si>
  <si>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</si>
  <si>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</si>
  <si>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</si>
  <si>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</si>
  <si>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</si>
  <si>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</si>
  <si>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</si>
  <si>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</si>
  <si>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</si>
  <si>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</si>
  <si>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</si>
  <si>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</si>
  <si>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</si>
  <si>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</si>
  <si>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</si>
  <si>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</si>
  <si>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</si>
  <si>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</si>
  <si>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</si>
  <si>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</si>
  <si>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</si>
  <si>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</si>
  <si>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</si>
  <si>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</si>
  <si>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</si>
  <si>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</si>
  <si>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</si>
  <si>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</si>
  <si>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</si>
  <si>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</si>
  <si>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</si>
  <si>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</si>
  <si>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</si>
  <si>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</si>
  <si>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</si>
  <si>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</si>
  <si>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</si>
  <si>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</si>
  <si>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</si>
  <si>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</si>
  <si>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</si>
  <si>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</si>
  <si>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</si>
  <si>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</si>
  <si>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</si>
  <si>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</si>
  <si>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</si>
  <si>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</si>
  <si>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</si>
  <si>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</si>
  <si>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</si>
  <si>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</si>
  <si>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</si>
  <si>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</si>
  <si>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</si>
  <si>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</si>
  <si>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</si>
  <si>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</si>
  <si>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</si>
  <si>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</si>
  <si>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</si>
  <si>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</si>
  <si>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</si>
  <si>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</si>
  <si>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</si>
  <si>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</si>
  <si>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</si>
  <si>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</si>
  <si>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</si>
  <si>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</si>
  <si>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</si>
  <si>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</si>
  <si>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</si>
  <si>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</si>
  <si>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</si>
  <si>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</si>
  <si>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</si>
  <si>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</si>
  <si>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</si>
  <si>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</si>
  <si>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</si>
  <si>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</si>
  <si>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</si>
  <si>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</si>
  <si>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</si>
  <si>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</si>
  <si>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</si>
  <si>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</si>
  <si>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</si>
  <si>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</si>
  <si>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</si>
  <si>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</si>
  <si>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</si>
  <si>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</si>
  <si>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</si>
  <si>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</si>
  <si>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</si>
  <si>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</si>
  <si>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</si>
  <si>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</si>
  <si>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</si>
  <si>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</si>
  <si>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</si>
  <si>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</si>
  <si>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</si>
  <si>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</si>
  <si>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</si>
  <si>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</si>
  <si>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</si>
  <si>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</si>
  <si>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</si>
  <si>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</si>
  <si>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</si>
  <si>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</si>
  <si>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</si>
  <si>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</si>
  <si>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</si>
  <si>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</si>
  <si>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</si>
  <si>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</si>
  <si>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</si>
  <si>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</si>
  <si>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</si>
  <si>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</si>
  <si>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</si>
  <si>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</si>
  <si>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</si>
  <si>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</si>
  <si>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</si>
  <si>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</si>
  <si>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</si>
  <si>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</si>
  <si>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</si>
  <si>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</si>
  <si>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</si>
  <si>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</si>
  <si>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</si>
  <si>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</si>
  <si>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</si>
  <si>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</si>
  <si>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</si>
  <si>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</si>
  <si>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</si>
  <si>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</si>
  <si>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</si>
  <si>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</si>
  <si>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</si>
  <si>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</si>
  <si>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</si>
  <si>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</si>
  <si>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</si>
  <si>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</si>
  <si>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</si>
  <si>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</si>
  <si>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</si>
  <si>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</si>
  <si>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</si>
  <si>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</si>
  <si>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</si>
  <si>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</si>
  <si>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</si>
  <si>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</si>
  <si>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</si>
  <si>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</si>
  <si>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</si>
  <si>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</si>
  <si>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</si>
  <si>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</si>
  <si>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</si>
  <si>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</si>
  <si>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</si>
  <si>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</si>
  <si>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</si>
  <si>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</si>
  <si>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</si>
  <si>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</si>
  <si>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</si>
  <si>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</si>
  <si>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</si>
  <si>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</si>
  <si>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</si>
  <si>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</si>
  <si>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</si>
  <si>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</si>
  <si>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</si>
  <si>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</si>
  <si>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</si>
  <si>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</si>
  <si>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</si>
  <si>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</si>
  <si>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</si>
  <si>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</si>
  <si>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</si>
  <si>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</si>
  <si>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</si>
  <si>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</si>
  <si>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</si>
  <si>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</si>
  <si>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</si>
  <si>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</si>
  <si>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</si>
  <si>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</si>
  <si>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</si>
  <si>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</si>
  <si>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</si>
  <si>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</si>
  <si>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</si>
  <si>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</si>
  <si>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</si>
  <si>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</si>
  <si>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</si>
  <si>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</si>
  <si>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</si>
  <si>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</si>
  <si>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</si>
  <si>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</si>
  <si>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</si>
  <si>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</si>
  <si>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</si>
  <si>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</si>
  <si>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</si>
  <si>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</si>
  <si>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</si>
  <si>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</si>
  <si>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</si>
  <si>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</si>
  <si>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</si>
  <si>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</si>
  <si>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</si>
  <si>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</si>
  <si>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</si>
  <si>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</si>
  <si>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</si>
  <si>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</si>
  <si>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</si>
  <si>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</si>
  <si>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</si>
  <si>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</si>
  <si>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</si>
  <si>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</si>
  <si>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</si>
  <si>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</si>
  <si>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</si>
  <si>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</si>
  <si>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</si>
  <si>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</si>
  <si>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</si>
  <si>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</si>
  <si>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</si>
  <si>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</si>
  <si>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</si>
  <si>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</si>
  <si>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</si>
  <si>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</si>
  <si>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</si>
  <si>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</si>
  <si>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</si>
  <si>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</si>
  <si>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</si>
  <si>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</si>
  <si>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</si>
  <si>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</si>
  <si>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</si>
  <si>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</si>
  <si>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</si>
  <si>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</si>
  <si>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</si>
  <si>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</si>
  <si>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</si>
  <si>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</si>
  <si>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</si>
  <si>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</si>
  <si>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</si>
  <si>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</si>
  <si>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</si>
  <si>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</si>
  <si>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</si>
  <si>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</si>
  <si>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</si>
  <si>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</si>
  <si>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</si>
  <si>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</si>
  <si>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</si>
  <si>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</si>
  <si>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</si>
  <si>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</si>
  <si>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</si>
  <si>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</si>
  <si>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</si>
  <si>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</si>
  <si>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</si>
  <si>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</si>
  <si>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</si>
  <si>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</si>
  <si>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</si>
  <si>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</si>
  <si>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</si>
  <si>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</si>
  <si>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</si>
  <si>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</si>
  <si>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</si>
  <si>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</si>
  <si>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</si>
  <si>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</si>
  <si>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</si>
  <si>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</si>
  <si>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</si>
  <si>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</si>
  <si>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</si>
  <si>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</si>
  <si>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</si>
  <si>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</si>
  <si>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</si>
  <si>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</si>
  <si>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</si>
  <si>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</si>
  <si>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</si>
  <si>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</si>
  <si>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</si>
  <si>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</si>
  <si>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</si>
  <si>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</si>
  <si>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</si>
  <si>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</si>
  <si>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</si>
  <si>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</si>
  <si>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</si>
  <si>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</si>
  <si>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</si>
  <si>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</si>
  <si>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</si>
  <si>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</si>
  <si>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</si>
  <si>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</si>
  <si>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</si>
  <si>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</si>
  <si>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</si>
  <si>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</si>
  <si>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</si>
  <si>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</si>
  <si>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</si>
  <si>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</si>
  <si>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</si>
  <si>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</si>
  <si>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</si>
  <si>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</si>
  <si>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</si>
  <si>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</si>
  <si>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</si>
  <si>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</si>
  <si>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</si>
  <si>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</si>
  <si>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</si>
  <si>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</si>
  <si>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</si>
  <si>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</si>
  <si>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</si>
  <si>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</si>
  <si>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</si>
  <si>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</si>
  <si>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</si>
  <si>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</si>
  <si>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</si>
  <si>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</si>
  <si>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</si>
  <si>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</si>
  <si>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</si>
  <si>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</si>
  <si>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</si>
  <si>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</si>
  <si>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</si>
  <si>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</si>
  <si>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</si>
  <si>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</si>
  <si>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</si>
  <si>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</si>
  <si>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</si>
  <si>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</si>
  <si>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</si>
  <si>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</si>
  <si>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</si>
  <si>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</si>
  <si>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</si>
  <si>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</si>
  <si>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</si>
  <si>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</si>
  <si>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</si>
  <si>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</si>
  <si>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</si>
  <si>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</si>
  <si>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</si>
  <si>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</si>
  <si>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</si>
  <si>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</si>
  <si>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</si>
  <si>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</si>
  <si>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</si>
  <si>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</si>
  <si>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</si>
  <si>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</si>
  <si>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</si>
  <si>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</si>
  <si>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</si>
  <si>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</si>
  <si>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</si>
  <si>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</si>
  <si>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</si>
  <si>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</si>
  <si>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</si>
  <si>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</si>
  <si>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</si>
  <si>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</si>
  <si>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</si>
  <si>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</si>
  <si>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</si>
  <si>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</si>
  <si>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</si>
  <si>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</si>
  <si>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</si>
  <si>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</si>
  <si>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</si>
  <si>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</si>
  <si>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</si>
  <si>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</si>
  <si>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</si>
  <si>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</si>
  <si>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</si>
  <si>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</si>
  <si>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</si>
  <si>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</si>
  <si>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</si>
  <si>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</si>
  <si>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</si>
  <si>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</si>
  <si>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</si>
  <si>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</si>
  <si>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</si>
  <si>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</si>
  <si>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</si>
  <si>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</si>
  <si>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</si>
  <si>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</si>
  <si>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</si>
  <si>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</si>
  <si>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</si>
  <si>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</si>
  <si>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</si>
  <si>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</si>
  <si>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</si>
  <si>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</si>
  <si>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</si>
  <si>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</si>
  <si>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</si>
  <si>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</si>
  <si>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</si>
  <si>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</si>
  <si>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</si>
  <si>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</si>
  <si>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</si>
  <si>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</si>
  <si>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</si>
  <si>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</si>
  <si>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</si>
  <si>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</si>
  <si>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</si>
  <si>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</si>
  <si>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</si>
  <si>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</si>
  <si>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</si>
  <si>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</si>
  <si>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</si>
  <si>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</si>
  <si>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</si>
  <si>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</si>
  <si>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</si>
  <si>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</si>
  <si>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</si>
  <si>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</si>
  <si>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</si>
  <si>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</si>
  <si>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</si>
  <si>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</si>
  <si>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</si>
  <si>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</si>
  <si>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</si>
  <si>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</si>
  <si>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</si>
  <si>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</si>
  <si>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</si>
  <si>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</si>
  <si>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</si>
  <si>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</si>
  <si>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</si>
  <si>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</si>
  <si>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</si>
  <si>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</si>
  <si>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</si>
  <si>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</si>
  <si>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</si>
  <si>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</si>
  <si>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</si>
  <si>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</si>
  <si>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</si>
  <si>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</si>
  <si>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</si>
  <si>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</si>
  <si>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</si>
  <si>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</si>
  <si>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</si>
  <si>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</si>
  <si>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</si>
  <si>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</si>
  <si>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</si>
  <si>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</si>
  <si>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</si>
  <si>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</si>
  <si>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</si>
  <si>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</si>
  <si>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</si>
  <si>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</si>
  <si>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</si>
  <si>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</si>
  <si>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</si>
  <si>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</si>
  <si>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</si>
  <si>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</si>
  <si>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</si>
  <si>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</si>
  <si>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</si>
  <si>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</si>
  <si>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</si>
  <si>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</si>
  <si>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</si>
  <si>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</si>
  <si>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</si>
  <si>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</si>
  <si>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</si>
  <si>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</si>
  <si>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</si>
  <si>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</si>
  <si>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</si>
  <si>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</si>
  <si>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</si>
  <si>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</si>
  <si>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</si>
  <si>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</si>
  <si>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</si>
  <si>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</si>
  <si>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</si>
  <si>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</si>
  <si>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</si>
  <si>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</si>
  <si>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</si>
  <si>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</si>
  <si>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</si>
  <si>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</si>
  <si>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</si>
  <si>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</si>
  <si>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</si>
  <si>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</si>
  <si>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</si>
  <si>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</si>
  <si>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</si>
  <si>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</si>
  <si>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</si>
  <si>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</si>
  <si>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</si>
  <si>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</si>
  <si>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</si>
  <si>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</si>
  <si>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</si>
  <si>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</si>
  <si>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</si>
  <si>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</si>
  <si>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</si>
  <si>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</si>
  <si>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</si>
  <si>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</si>
  <si>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</si>
  <si>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</si>
  <si>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</si>
  <si>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</si>
  <si>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</si>
  <si>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</si>
  <si>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</si>
  <si>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</si>
  <si>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</si>
  <si>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</si>
  <si>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</si>
  <si>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</si>
  <si>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</si>
  <si>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</si>
  <si>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</si>
  <si>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</si>
  <si>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</si>
  <si>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</si>
  <si>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</si>
  <si>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</si>
  <si>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</si>
  <si>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</si>
  <si>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</si>
  <si>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</si>
  <si>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</si>
  <si>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</si>
  <si>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</si>
  <si>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</si>
  <si>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</si>
  <si>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</si>
  <si>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</si>
  <si>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</si>
  <si>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</si>
  <si>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</si>
  <si>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</si>
  <si>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</si>
  <si>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</si>
  <si>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</si>
  <si>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</si>
  <si>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</si>
  <si>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</si>
  <si>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</si>
  <si>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</si>
  <si>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</si>
  <si>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</si>
  <si>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</si>
  <si>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</si>
  <si>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</si>
  <si>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</si>
  <si>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</si>
  <si>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</si>
  <si>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</si>
  <si>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</si>
  <si>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</si>
  <si>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</si>
  <si>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</si>
  <si>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</si>
  <si>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</si>
  <si>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</si>
  <si>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</si>
  <si>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</si>
  <si>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</si>
  <si>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</si>
  <si>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</si>
  <si>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</si>
  <si>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</si>
  <si>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</si>
  <si>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</si>
  <si>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</si>
  <si>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</si>
  <si>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</si>
  <si>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</si>
  <si>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</si>
  <si>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</si>
  <si>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</si>
  <si>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</si>
  <si>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</si>
  <si>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</si>
  <si>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</si>
  <si>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</si>
  <si>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</si>
  <si>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</si>
  <si>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</si>
  <si>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</si>
  <si>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</si>
  <si>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</si>
  <si>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</si>
  <si>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</si>
  <si>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</si>
  <si>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</si>
  <si>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</si>
  <si>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</si>
  <si>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</si>
  <si>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</si>
  <si>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</si>
  <si>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</si>
  <si>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</si>
  <si>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</si>
  <si>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</si>
  <si>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</si>
  <si>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</si>
  <si>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</si>
  <si>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</si>
  <si>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</si>
  <si>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</si>
  <si>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</si>
  <si>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</si>
  <si>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</si>
  <si>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</si>
  <si>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</si>
  <si>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</si>
  <si>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</si>
  <si>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</si>
  <si>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</si>
  <si>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</si>
  <si>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</si>
  <si>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</si>
  <si>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</si>
  <si>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</si>
  <si>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</si>
  <si>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</si>
  <si>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</si>
  <si>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</si>
  <si>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</si>
  <si>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</si>
  <si>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</si>
  <si>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</si>
  <si>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</si>
  <si>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</si>
  <si>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</si>
  <si>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</si>
  <si>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</si>
  <si>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</si>
  <si>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</si>
  <si>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</si>
  <si>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</si>
  <si>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</si>
  <si>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</si>
  <si>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</si>
  <si>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</si>
  <si>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</si>
  <si>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</si>
  <si>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</si>
  <si>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</si>
  <si>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</si>
  <si>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</si>
  <si>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</si>
  <si>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</si>
  <si>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</si>
  <si>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</si>
  <si>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</si>
  <si>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</si>
  <si>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</si>
  <si>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</si>
  <si>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</si>
  <si>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</si>
  <si>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</si>
  <si>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</si>
  <si>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</si>
  <si>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</si>
  <si>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</si>
  <si>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</si>
  <si>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</si>
  <si>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</si>
  <si>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</si>
  <si>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</si>
  <si>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</si>
  <si>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</si>
  <si>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</si>
  <si>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</si>
  <si>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</si>
  <si>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</si>
  <si>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</si>
  <si>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</si>
  <si>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</si>
  <si>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</si>
  <si>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</si>
  <si>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</si>
  <si>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</si>
  <si>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</si>
  <si>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</si>
  <si>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</si>
  <si>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</si>
  <si>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</si>
  <si>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</si>
  <si>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</si>
  <si>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</si>
  <si>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</si>
  <si>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</si>
  <si>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</si>
  <si>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</si>
  <si>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</si>
  <si>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</si>
  <si>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</si>
  <si>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</si>
  <si>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</si>
  <si>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</si>
  <si>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</si>
  <si>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</si>
  <si>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</si>
  <si>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</si>
  <si>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</si>
  <si>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</si>
  <si>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</si>
  <si>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</si>
  <si>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</si>
  <si>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</si>
  <si>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</si>
  <si>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</si>
  <si>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</si>
  <si>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</si>
  <si>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</si>
  <si>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</si>
  <si>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</si>
  <si>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</si>
  <si>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</si>
  <si>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</si>
  <si>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</si>
  <si>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</si>
  <si>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</si>
  <si>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</si>
  <si>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</si>
  <si>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</si>
  <si>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</si>
  <si>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</si>
  <si>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</si>
  <si>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</si>
  <si>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</si>
  <si>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</si>
  <si>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</si>
  <si>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</si>
  <si>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</si>
  <si>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</si>
  <si>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</si>
  <si>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</si>
  <si>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</si>
  <si>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</si>
  <si>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</si>
  <si>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</si>
  <si>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</si>
  <si>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</si>
  <si>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</si>
  <si>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</si>
  <si>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</si>
  <si>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</si>
  <si>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</si>
  <si>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</si>
  <si>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</si>
  <si>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</si>
  <si>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</si>
  <si>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</si>
  <si>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</si>
  <si>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</si>
  <si>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</si>
  <si>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</si>
  <si>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</si>
  <si>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</si>
  <si>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</si>
  <si>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</si>
  <si>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</si>
  <si>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</si>
  <si>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</si>
  <si>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</si>
  <si>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</si>
  <si>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</si>
  <si>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</si>
  <si>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</si>
  <si>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</si>
  <si>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</si>
  <si>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</si>
  <si>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</si>
  <si>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</si>
  <si>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</si>
  <si>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</si>
  <si>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</si>
  <si>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</si>
  <si>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</si>
  <si>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</si>
  <si>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</si>
  <si>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</si>
  <si>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</si>
  <si>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</si>
  <si>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</si>
  <si>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</si>
  <si>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</si>
  <si>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</si>
  <si>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</si>
  <si>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</si>
  <si>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</si>
  <si>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</si>
  <si>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</si>
  <si>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</si>
  <si>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</si>
  <si>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</si>
  <si>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</si>
  <si>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</si>
  <si>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</si>
  <si>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</si>
  <si>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</si>
  <si>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</si>
  <si>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</si>
  <si>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</si>
  <si>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</si>
  <si>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</si>
  <si>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</si>
  <si>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</si>
  <si>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</si>
  <si>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</si>
  <si>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</si>
  <si>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</si>
  <si>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</si>
  <si>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</si>
  <si>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</si>
  <si>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</si>
  <si>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</si>
  <si>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</si>
  <si>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</si>
  <si>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</si>
  <si>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</si>
  <si>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</si>
  <si>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</si>
  <si>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</si>
  <si>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</si>
  <si>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</si>
  <si>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</si>
  <si>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</si>
  <si>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</si>
  <si>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</si>
  <si>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</si>
  <si>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</si>
  <si>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</si>
  <si>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</si>
  <si>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</si>
  <si>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</si>
  <si>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</si>
  <si>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</si>
  <si>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</si>
  <si>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</si>
  <si>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</si>
  <si>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</si>
  <si>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</si>
  <si>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</si>
  <si>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</si>
  <si>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</si>
  <si>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</si>
  <si>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</si>
  <si>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</si>
  <si>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</si>
  <si>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</si>
  <si>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</si>
  <si>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</si>
  <si>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</si>
  <si>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</si>
  <si>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</si>
  <si>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</si>
  <si>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</si>
  <si>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</si>
  <si>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</si>
  <si>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</si>
  <si>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</si>
  <si>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</si>
  <si>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</si>
  <si>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</si>
  <si>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</si>
  <si>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</si>
  <si>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</si>
  <si>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</si>
  <si>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</si>
  <si>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</si>
  <si>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</si>
  <si>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</si>
  <si>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</si>
  <si>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</si>
  <si>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</si>
  <si>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</si>
  <si>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</si>
  <si>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</si>
  <si>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</si>
  <si>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</si>
  <si>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</si>
  <si>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</si>
  <si>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</si>
  <si>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</si>
  <si>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</si>
  <si>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</si>
  <si>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</si>
  <si>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</si>
  <si>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</si>
  <si>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</si>
  <si>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</si>
  <si>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</si>
  <si>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</si>
  <si>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</si>
  <si>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</si>
  <si>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</si>
  <si>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</si>
  <si>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</si>
  <si>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</si>
  <si>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</si>
  <si>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</si>
  <si>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</si>
  <si>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</si>
  <si>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</si>
  <si>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</si>
  <si>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</si>
  <si>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</si>
  <si>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</si>
  <si>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</si>
  <si>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</si>
  <si>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</si>
  <si>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</si>
  <si>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</si>
  <si>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</si>
  <si>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</si>
  <si>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</si>
  <si>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</si>
  <si>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</si>
  <si>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</si>
  <si>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</si>
  <si>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</si>
  <si>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</si>
  <si>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</si>
  <si>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</si>
  <si>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</si>
  <si>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</si>
  <si>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</si>
  <si>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</si>
  <si>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</si>
  <si>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</si>
  <si>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</si>
  <si>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</si>
  <si>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</si>
  <si>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</si>
  <si>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</si>
  <si>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</si>
  <si>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</si>
  <si>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</si>
  <si>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</si>
  <si>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</si>
  <si>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</si>
  <si>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</si>
  <si>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</si>
  <si>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</si>
  <si>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</si>
  <si>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</si>
  <si>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</si>
  <si>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</si>
  <si>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</si>
  <si>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</si>
  <si>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</si>
  <si>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</si>
  <si>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</si>
  <si>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</si>
  <si>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</si>
  <si>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</si>
  <si>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</si>
  <si>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</si>
  <si>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</si>
  <si>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</si>
  <si>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</si>
  <si>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</si>
  <si>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</si>
  <si>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</si>
  <si>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</si>
  <si>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</si>
  <si>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</si>
  <si>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</si>
  <si>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</si>
  <si>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</si>
  <si>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</si>
  <si>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</si>
  <si>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</si>
  <si>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</si>
  <si>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</si>
  <si>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</si>
  <si>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</si>
  <si>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</si>
  <si>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</si>
  <si>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</si>
  <si>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</si>
  <si>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</si>
  <si>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</si>
  <si>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</si>
  <si>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</si>
  <si>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</si>
  <si>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</si>
  <si>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</si>
  <si>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</si>
  <si>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</si>
  <si>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</si>
  <si>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</si>
  <si>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</si>
  <si>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</si>
  <si>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</si>
  <si>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</si>
  <si>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</si>
  <si>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</si>
  <si>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</si>
  <si>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</si>
  <si>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</si>
  <si>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</si>
  <si>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</si>
  <si>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</si>
  <si>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</si>
  <si>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</si>
  <si>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</si>
  <si>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</si>
  <si>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</si>
  <si>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</si>
  <si>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</si>
  <si>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</si>
  <si>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</si>
  <si>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</si>
  <si>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</si>
  <si>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</si>
  <si>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</si>
  <si>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</si>
  <si>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</si>
  <si>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</si>
  <si>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</si>
  <si>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</si>
  <si>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</si>
  <si>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</si>
  <si>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</si>
  <si>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</si>
  <si>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</si>
  <si>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</si>
  <si>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</si>
  <si>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</si>
  <si>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</si>
  <si>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</si>
  <si>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</si>
  <si>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</si>
  <si>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</si>
  <si>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</si>
  <si>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</si>
  <si>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</si>
  <si>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</si>
  <si>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</si>
  <si>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</si>
  <si>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</si>
  <si>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</si>
  <si>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</si>
  <si>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</si>
  <si>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</si>
  <si>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</si>
  <si>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</si>
  <si>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</si>
  <si>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</si>
  <si>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</si>
  <si>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</si>
  <si>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</si>
  <si>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</si>
  <si>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</si>
  <si>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</si>
  <si>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</si>
  <si>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</si>
  <si>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</si>
  <si>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</si>
  <si>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</si>
  <si>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</si>
  <si>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</si>
  <si>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</si>
  <si>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</si>
  <si>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</si>
  <si>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</si>
  <si>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</si>
  <si>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</si>
  <si>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</si>
  <si>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</si>
  <si>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</si>
  <si>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</si>
  <si>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</si>
  <si>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</si>
  <si>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</si>
  <si>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</si>
  <si>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</si>
  <si>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</si>
  <si>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</si>
  <si>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</si>
  <si>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</si>
  <si>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</si>
  <si>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</si>
  <si>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</si>
  <si>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</si>
  <si>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</si>
  <si>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</si>
  <si>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</si>
  <si>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</si>
  <si>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</si>
  <si>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</si>
  <si>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</si>
  <si>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</si>
  <si>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</si>
  <si>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</si>
  <si>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</si>
  <si>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</si>
  <si>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</si>
  <si>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</si>
  <si>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</si>
  <si>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</si>
  <si>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</si>
  <si>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</si>
  <si>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</si>
  <si>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</si>
  <si>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</si>
  <si>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</si>
  <si>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</si>
  <si>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</si>
  <si>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</si>
  <si>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</si>
  <si>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</si>
  <si>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</si>
  <si>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</si>
  <si>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</si>
  <si>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</si>
  <si>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</si>
  <si>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</si>
  <si>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</si>
  <si>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</si>
  <si>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</si>
  <si>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</si>
  <si>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</si>
  <si>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</si>
  <si>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</si>
  <si>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</si>
  <si>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</si>
  <si>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</si>
  <si>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</si>
  <si>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</si>
  <si>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</si>
  <si>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</si>
  <si>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</si>
  <si>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</si>
  <si>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</si>
  <si>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</si>
  <si>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</si>
  <si>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</si>
  <si>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</si>
  <si>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</si>
  <si>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</si>
  <si>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</si>
  <si>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</si>
  <si>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</si>
  <si>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</si>
  <si>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</si>
  <si>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</si>
  <si>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</si>
  <si>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</si>
  <si>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</si>
  <si>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</si>
  <si>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</si>
  <si>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</si>
  <si>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</si>
  <si>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</si>
  <si>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</si>
  <si>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</si>
  <si>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</si>
  <si>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</si>
  <si>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</si>
  <si>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</si>
  <si>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</si>
  <si>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</si>
  <si>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</si>
  <si>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</si>
  <si>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</si>
  <si>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</si>
  <si>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</si>
  <si>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</si>
  <si>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</si>
  <si>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</si>
  <si>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</si>
  <si>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</si>
  <si>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</si>
  <si>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</si>
  <si>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</si>
  <si>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</si>
  <si>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</si>
  <si>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</si>
  <si>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</si>
  <si>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</si>
  <si>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</si>
  <si>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</si>
  <si>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</si>
  <si>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</si>
  <si>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</si>
  <si>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</si>
  <si>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</si>
  <si>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</si>
  <si>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</si>
  <si>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</si>
  <si>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</si>
  <si>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</si>
  <si>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</si>
  <si>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</si>
  <si>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</si>
  <si>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</si>
  <si>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</si>
  <si>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</si>
  <si>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</si>
  <si>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</si>
  <si>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</si>
  <si>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</si>
  <si>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</si>
  <si>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</si>
  <si>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</si>
  <si>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</si>
  <si>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</si>
  <si>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</si>
  <si>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</si>
  <si>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</si>
  <si>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</si>
  <si>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</si>
  <si>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</si>
  <si>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</si>
  <si>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</si>
  <si>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</si>
  <si>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</si>
  <si>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</si>
  <si>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</si>
  <si>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</si>
  <si>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</si>
  <si>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</si>
  <si>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</si>
  <si>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</si>
  <si>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</si>
  <si>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</si>
  <si>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</si>
  <si>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</si>
  <si>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</si>
  <si>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</si>
  <si>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</si>
  <si>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</si>
  <si>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</si>
  <si>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</si>
  <si>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</si>
  <si>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</si>
  <si>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</si>
  <si>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</si>
  <si>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</si>
  <si>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</si>
  <si>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</si>
  <si>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</si>
  <si>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</si>
  <si>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</si>
  <si>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</si>
  <si>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</si>
  <si>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</si>
  <si>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</si>
  <si>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</si>
  <si>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</si>
  <si>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</si>
  <si>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</si>
  <si>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</si>
  <si>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</si>
  <si>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</si>
  <si>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</si>
  <si>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</si>
  <si>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</si>
  <si>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</si>
  <si>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</si>
  <si>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</si>
  <si>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</si>
  <si>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</si>
  <si>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</si>
  <si>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</si>
  <si>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</si>
  <si>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</si>
  <si>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</si>
  <si>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</si>
  <si>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</si>
  <si>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</si>
  <si>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</si>
  <si>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</si>
  <si>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</si>
  <si>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</si>
  <si>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</si>
  <si>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</si>
  <si>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</si>
  <si>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</si>
  <si>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</si>
  <si>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</si>
  <si>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</si>
  <si>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</si>
  <si>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</si>
  <si>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</si>
  <si>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</si>
  <si>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</si>
  <si>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</si>
  <si>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</si>
  <si>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</si>
  <si>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</si>
  <si>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</si>
  <si>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</si>
  <si>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</si>
  <si>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</si>
  <si>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</si>
  <si>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</si>
  <si>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</si>
  <si>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</si>
  <si>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</si>
  <si>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</si>
  <si>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</si>
  <si>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</si>
  <si>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</si>
  <si>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</si>
  <si>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</si>
  <si>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</si>
  <si>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</si>
  <si>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</si>
  <si>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</si>
  <si>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</si>
  <si>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</si>
  <si>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</si>
  <si>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</si>
  <si>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</si>
  <si>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</si>
  <si>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</si>
  <si>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</si>
  <si>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</si>
  <si>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</si>
  <si>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</si>
  <si>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</si>
  <si>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</si>
  <si>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</si>
  <si>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</si>
  <si>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</si>
  <si>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</si>
  <si>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</si>
  <si>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</si>
  <si>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</si>
  <si>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</si>
  <si>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</si>
  <si>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</si>
  <si>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</si>
  <si>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</si>
  <si>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</si>
  <si>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</si>
  <si>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</si>
  <si>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</si>
  <si>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</si>
  <si>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</si>
  <si>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</si>
  <si>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</si>
  <si>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</si>
  <si>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</si>
  <si>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</si>
  <si>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</si>
  <si>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</si>
  <si>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</si>
  <si>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</si>
  <si>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</si>
  <si>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</si>
  <si>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</si>
  <si>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</si>
  <si>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</si>
  <si>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</si>
  <si>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</si>
  <si>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</si>
  <si>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</si>
  <si>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</si>
  <si>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</si>
  <si>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</si>
  <si>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</si>
  <si>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</si>
  <si>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</si>
  <si>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</si>
  <si>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</si>
  <si>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</si>
  <si>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</si>
  <si>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</si>
  <si>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</si>
  <si>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</si>
  <si>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</si>
  <si>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</si>
  <si>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</si>
  <si>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</si>
  <si>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</si>
  <si>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</si>
  <si>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</si>
  <si>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</si>
  <si>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</si>
  <si>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</si>
  <si>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</si>
  <si>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</si>
  <si>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</si>
  <si>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</si>
  <si>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</si>
  <si>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</si>
  <si>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</si>
  <si>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</si>
  <si>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</si>
  <si>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</si>
  <si>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</si>
  <si>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</si>
  <si>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</si>
  <si>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</si>
  <si>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</si>
  <si>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</si>
  <si>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</si>
  <si>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</si>
  <si>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</si>
  <si>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</si>
  <si>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</si>
  <si>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</si>
  <si>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</si>
  <si>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</si>
  <si>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</si>
  <si>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</si>
  <si>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</si>
  <si>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</si>
  <si>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</si>
  <si>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</si>
  <si>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</si>
  <si>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</si>
  <si>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</si>
  <si>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</si>
  <si>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</si>
  <si>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</si>
  <si>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</si>
  <si>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</si>
  <si>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</si>
  <si>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</si>
  <si>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</si>
  <si>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</si>
  <si>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</si>
  <si>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</si>
  <si>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</si>
  <si>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</si>
  <si>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</si>
  <si>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</si>
  <si>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</si>
  <si>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</si>
  <si>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</si>
  <si>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</si>
  <si>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</si>
  <si>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</si>
  <si>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</si>
  <si>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</si>
  <si>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</si>
  <si>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</si>
  <si>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</si>
  <si>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</si>
  <si>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</si>
  <si>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</si>
  <si>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</si>
  <si>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</si>
  <si>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</si>
  <si>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</si>
  <si>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</si>
  <si>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</si>
  <si>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</si>
  <si>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</si>
  <si>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</si>
  <si>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</si>
  <si>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</si>
  <si>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</si>
  <si>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</si>
  <si>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</si>
  <si>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</si>
  <si>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</si>
  <si>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</si>
  <si>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</si>
  <si>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</si>
  <si>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</si>
  <si>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</si>
  <si>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</si>
  <si>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</si>
  <si>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</si>
  <si>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</si>
  <si>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</si>
  <si>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</si>
  <si>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</si>
  <si>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</si>
  <si>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</si>
  <si>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</si>
  <si>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</si>
  <si>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</si>
  <si>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</si>
  <si>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</si>
  <si>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</si>
  <si>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</si>
  <si>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</si>
  <si>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</si>
  <si>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</si>
  <si>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</si>
  <si>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</si>
  <si>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</si>
  <si>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</si>
  <si>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</si>
  <si>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</si>
  <si>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</si>
  <si>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</si>
  <si>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</si>
  <si>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</si>
  <si>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</si>
  <si>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</si>
  <si>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</si>
  <si>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</si>
  <si>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</si>
  <si>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</si>
  <si>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</si>
  <si>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</si>
  <si>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</si>
  <si>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</si>
  <si>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</si>
  <si>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</si>
  <si>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</si>
  <si>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</si>
  <si>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</si>
  <si>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</si>
  <si>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</si>
  <si>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</si>
  <si>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</si>
  <si>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</si>
  <si>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</si>
  <si>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</si>
  <si>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</si>
  <si>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</si>
  <si>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</si>
  <si>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</si>
  <si>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</si>
  <si>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</si>
  <si>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</si>
  <si>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</si>
  <si>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</si>
  <si>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</si>
  <si>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</si>
  <si>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</si>
  <si>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</si>
  <si>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</si>
  <si>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</si>
  <si>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</si>
  <si>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</si>
  <si>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</si>
  <si>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</si>
  <si>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</si>
  <si>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</si>
  <si>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</si>
  <si>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</si>
  <si>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</si>
  <si>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</si>
  <si>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</si>
  <si>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</si>
  <si>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</si>
  <si>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</si>
  <si>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</si>
  <si>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</si>
  <si>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</si>
  <si>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</si>
  <si>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</si>
  <si>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</si>
  <si>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</si>
  <si>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</si>
  <si>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</si>
  <si>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</si>
  <si>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</si>
  <si>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</si>
  <si>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</si>
  <si>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</si>
  <si>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</si>
  <si>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</si>
  <si>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</si>
  <si>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</si>
  <si>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</si>
  <si>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</si>
  <si>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</si>
  <si>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</si>
  <si>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</si>
  <si>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</si>
  <si>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</si>
  <si>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</si>
  <si>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</si>
  <si>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</si>
  <si>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</si>
  <si>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</si>
  <si>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</si>
  <si>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</si>
  <si>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</si>
  <si>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</si>
  <si>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</si>
  <si>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</si>
  <si>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</si>
  <si>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</si>
  <si>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</si>
  <si>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</si>
  <si>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</si>
  <si>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</si>
  <si>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</si>
  <si>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</si>
  <si>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</si>
  <si>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</si>
  <si>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</si>
  <si>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</si>
  <si>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</si>
  <si>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</si>
  <si>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</si>
  <si>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</si>
  <si>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</si>
  <si>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</si>
  <si>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</si>
  <si>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</si>
  <si>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</si>
  <si>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</si>
  <si>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</si>
  <si>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</si>
  <si>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</si>
  <si>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</si>
  <si>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</si>
  <si>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</si>
  <si>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</si>
  <si>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</si>
  <si>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</si>
  <si>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</si>
  <si>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</si>
  <si>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</si>
  <si>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</si>
  <si>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</si>
  <si>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</si>
  <si>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</si>
  <si>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</si>
  <si>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</si>
  <si>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</si>
  <si>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</si>
  <si>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</si>
  <si>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</si>
  <si>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</si>
  <si>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</si>
  <si>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</si>
  <si>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</si>
  <si>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</si>
  <si>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</si>
  <si>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</si>
  <si>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</si>
  <si>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</si>
  <si>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</si>
  <si>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</si>
  <si>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</si>
  <si>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</si>
  <si>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</si>
  <si>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</si>
  <si>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</si>
  <si>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</si>
  <si>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</si>
  <si>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</si>
  <si>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</si>
  <si>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</si>
  <si>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</si>
  <si>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</si>
  <si>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</si>
  <si>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</si>
  <si>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</si>
  <si>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</si>
  <si>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</si>
  <si>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</si>
  <si>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</si>
  <si>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</si>
  <si>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</si>
  <si>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</si>
  <si>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</si>
  <si>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</si>
  <si>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</si>
  <si>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</si>
  <si>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</si>
  <si>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</si>
  <si>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</si>
  <si>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</si>
  <si>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</si>
  <si>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</si>
  <si>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</si>
  <si>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</si>
  <si>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</si>
  <si>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</si>
  <si>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</si>
  <si>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</si>
  <si>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</si>
  <si>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</si>
  <si>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</si>
  <si>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</si>
  <si>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</si>
  <si>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</si>
  <si>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</si>
  <si>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</si>
  <si>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</si>
  <si>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</si>
  <si>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</si>
  <si>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</si>
  <si>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</si>
  <si>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</si>
  <si>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</si>
  <si>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</si>
  <si>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</si>
  <si>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</si>
  <si>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</si>
  <si>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</si>
  <si>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</si>
  <si>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</si>
  <si>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</si>
  <si>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</si>
  <si>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</si>
  <si>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</si>
  <si>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</si>
  <si>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</si>
  <si>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</si>
  <si>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</si>
  <si>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</si>
  <si>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</si>
  <si>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</si>
  <si>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</si>
  <si>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</si>
  <si>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</si>
  <si>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</si>
  <si>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</si>
  <si>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</si>
  <si>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</si>
  <si>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</si>
  <si>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</si>
  <si>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</si>
  <si>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</si>
  <si>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</si>
  <si>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</si>
  <si>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</si>
  <si>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</si>
  <si>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</si>
  <si>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</si>
  <si>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</si>
  <si>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</si>
  <si>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</si>
  <si>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</si>
  <si>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</si>
  <si>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</si>
  <si>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</si>
  <si>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</si>
  <si>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</si>
  <si>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</si>
  <si>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</si>
  <si>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</si>
  <si>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</si>
  <si>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</si>
  <si>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</si>
  <si>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</si>
  <si>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</si>
  <si>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</si>
  <si>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</si>
  <si>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</si>
  <si>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</si>
  <si>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</si>
  <si>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</si>
  <si>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</si>
  <si>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</si>
  <si>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</si>
  <si>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</si>
  <si>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</si>
  <si>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</si>
  <si>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</si>
  <si>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</si>
  <si>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</si>
  <si>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</si>
  <si>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</si>
  <si>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</si>
  <si>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</si>
  <si>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</si>
  <si>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</si>
  <si>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</si>
  <si>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</si>
  <si>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</si>
  <si>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</si>
  <si>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</si>
  <si>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</si>
  <si>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</si>
  <si>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</si>
  <si>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</si>
  <si>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</si>
  <si>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</si>
  <si>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</si>
  <si>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</si>
  <si>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</si>
  <si>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</si>
  <si>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</si>
  <si>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</si>
  <si>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</si>
  <si>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</si>
  <si>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</si>
  <si>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</si>
  <si>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</si>
  <si>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</si>
  <si>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</si>
  <si>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</si>
  <si>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</si>
  <si>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</si>
  <si>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</si>
  <si>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</si>
  <si>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</si>
  <si>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</si>
  <si>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</si>
  <si>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</si>
  <si>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</si>
  <si>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</si>
  <si>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</si>
  <si>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</si>
  <si>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</si>
  <si>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</si>
  <si>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</si>
  <si>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</si>
  <si>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</si>
  <si>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</si>
  <si>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</si>
  <si>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</si>
  <si>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</si>
  <si>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</si>
  <si>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</si>
  <si>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</si>
  <si>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</si>
  <si>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</si>
  <si>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</si>
  <si>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</si>
  <si>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</si>
  <si>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</si>
  <si>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</si>
  <si>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</si>
  <si>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</si>
  <si>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</si>
  <si>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</si>
  <si>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</si>
  <si>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</si>
  <si>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</si>
  <si>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</si>
  <si>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</si>
  <si>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</si>
  <si>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</si>
  <si>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</si>
  <si>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</si>
  <si>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</si>
  <si>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</si>
  <si>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</si>
  <si>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</si>
  <si>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</si>
  <si>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</si>
  <si>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</si>
  <si>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</si>
  <si>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</si>
  <si>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</si>
  <si>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</si>
  <si>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</si>
  <si>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</si>
  <si>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</si>
  <si>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</si>
  <si>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</si>
  <si>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</si>
  <si>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</si>
  <si>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</si>
  <si>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</si>
  <si>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</si>
  <si>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</si>
  <si>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</si>
  <si>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</si>
  <si>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</si>
  <si>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</si>
  <si>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</si>
  <si>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</si>
  <si>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</si>
  <si>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</si>
  <si>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</si>
  <si>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</si>
  <si>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</si>
  <si>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</si>
  <si>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</si>
  <si>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</si>
  <si>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</si>
  <si>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</si>
  <si>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</si>
  <si>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</si>
  <si>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</si>
  <si>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</si>
  <si>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</si>
  <si>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</si>
  <si>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</si>
  <si>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</si>
  <si>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</si>
  <si>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</si>
  <si>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</si>
  <si>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</si>
  <si>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</si>
  <si>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</si>
  <si>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</si>
  <si>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</si>
  <si>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</si>
  <si>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</si>
  <si>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</si>
  <si>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</si>
  <si>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</si>
  <si>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</si>
  <si>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</si>
  <si>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</si>
  <si>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</si>
  <si>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</si>
  <si>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</si>
  <si>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</si>
  <si>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</si>
  <si>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</si>
  <si>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</si>
  <si>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</si>
  <si>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</si>
  <si>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</si>
  <si>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</si>
  <si>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</si>
  <si>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</si>
  <si>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</si>
  <si>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</si>
  <si>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</si>
  <si>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</si>
  <si>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</si>
  <si>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</si>
  <si>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</si>
  <si>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</si>
  <si>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</si>
  <si>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</si>
  <si>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</si>
  <si>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</si>
  <si>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</si>
  <si>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</si>
  <si>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</si>
  <si>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</si>
  <si>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</si>
  <si>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</si>
  <si>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</si>
  <si>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</si>
  <si>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</si>
  <si>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</si>
  <si>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</si>
  <si>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</si>
  <si>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</si>
  <si>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</si>
  <si>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</si>
  <si>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</si>
  <si>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</si>
  <si>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</si>
  <si>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</si>
  <si>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</si>
  <si>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</si>
  <si>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</si>
  <si>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</si>
  <si>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</si>
  <si>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</si>
  <si>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</si>
  <si>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</si>
  <si>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</si>
  <si>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</si>
  <si>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</si>
  <si>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</si>
  <si>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</si>
  <si>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</si>
  <si>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</si>
  <si>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</si>
  <si>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</si>
  <si>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</si>
  <si>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</si>
  <si>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</si>
  <si>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</si>
  <si>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</si>
  <si>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</si>
  <si>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</si>
  <si>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</si>
  <si>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</si>
  <si>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</si>
  <si>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</si>
  <si>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</si>
  <si>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</si>
  <si>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</si>
  <si>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</si>
  <si>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</si>
  <si>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</si>
  <si>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</si>
  <si>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</si>
  <si>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</si>
  <si>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</si>
  <si>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</si>
  <si>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</si>
  <si>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</si>
  <si>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</si>
  <si>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</si>
  <si>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</si>
  <si>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</si>
  <si>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</si>
  <si>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</si>
  <si>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</si>
  <si>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</si>
  <si>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</si>
  <si>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</si>
  <si>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</si>
  <si>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</si>
  <si>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</si>
  <si>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</si>
  <si>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</si>
  <si>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</si>
  <si>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</si>
  <si>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</si>
  <si>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</si>
  <si>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</si>
  <si>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</si>
  <si>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</si>
  <si>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</si>
  <si>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</si>
  <si>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</si>
  <si>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</si>
  <si>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</si>
  <si>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</si>
  <si>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</si>
  <si>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</si>
  <si>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</si>
  <si>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</si>
  <si>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</si>
  <si>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</si>
  <si>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</si>
  <si>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</si>
  <si>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</si>
  <si>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</si>
  <si>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</si>
  <si>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</si>
  <si>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</si>
  <si>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</si>
  <si>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</si>
  <si>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</si>
  <si>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</si>
  <si>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</si>
  <si>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</si>
  <si>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</si>
  <si>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</si>
  <si>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</si>
  <si>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</si>
  <si>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</si>
  <si>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</si>
  <si>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</si>
  <si>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</si>
  <si>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</si>
  <si>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</si>
  <si>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</si>
  <si>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</si>
  <si>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</si>
  <si>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</si>
  <si>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</si>
  <si>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</si>
  <si>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</si>
  <si>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</si>
  <si>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</si>
  <si>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</si>
  <si>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</si>
  <si>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</si>
  <si>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</si>
  <si>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</si>
  <si>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</si>
  <si>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</si>
  <si>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</si>
  <si>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</si>
  <si>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</si>
  <si>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</si>
  <si>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</si>
  <si>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</si>
  <si>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</si>
  <si>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</si>
  <si>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</si>
  <si>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</si>
  <si>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</si>
  <si>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</si>
  <si>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</si>
  <si>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</si>
  <si>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</si>
  <si>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</si>
  <si>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</si>
  <si>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</si>
  <si>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</si>
  <si>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</si>
  <si>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</si>
  <si>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</si>
  <si>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</si>
  <si>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</si>
  <si>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</si>
  <si>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</si>
  <si>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</si>
  <si>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</si>
  <si>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</si>
  <si>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</si>
  <si>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</si>
  <si>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</si>
  <si>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</si>
  <si>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</si>
  <si>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</si>
  <si>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</si>
  <si>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</si>
  <si>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</si>
  <si>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</si>
  <si>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</si>
  <si>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</si>
  <si>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</si>
  <si>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</si>
  <si>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</si>
  <si>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</si>
  <si>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</si>
  <si>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</si>
  <si>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</si>
  <si>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</si>
  <si>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</si>
  <si>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</si>
  <si>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</si>
  <si>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</si>
  <si>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</si>
  <si>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</si>
  <si>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</si>
  <si>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</si>
  <si>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</si>
  <si>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</si>
  <si>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</si>
  <si>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</si>
  <si>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</si>
  <si>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</si>
  <si>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</si>
  <si>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</si>
  <si>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</si>
  <si>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</si>
  <si>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</si>
  <si>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</si>
  <si>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</si>
  <si>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</si>
  <si>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</si>
  <si>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</si>
  <si>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</si>
  <si>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</si>
  <si>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</si>
  <si>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</si>
  <si>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</si>
  <si>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</si>
  <si>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</si>
  <si>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</si>
  <si>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</si>
  <si>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</si>
  <si>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</si>
  <si>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</si>
  <si>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</si>
  <si>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</si>
  <si>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</si>
  <si>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</si>
  <si>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</si>
  <si>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</si>
  <si>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</si>
  <si>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</si>
  <si>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</si>
  <si>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</si>
  <si>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</si>
  <si>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</si>
  <si>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</si>
  <si>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</si>
  <si>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</si>
  <si>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</si>
  <si>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</si>
  <si>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</si>
  <si>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</si>
  <si>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</si>
  <si>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</si>
  <si>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</si>
  <si>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</si>
  <si>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</si>
  <si>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</si>
  <si>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</si>
  <si>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</si>
  <si>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</si>
  <si>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</si>
  <si>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</si>
  <si>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</si>
  <si>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</si>
  <si>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</si>
  <si>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</si>
  <si>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</si>
  <si>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</si>
  <si>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</si>
  <si>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</si>
  <si>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</si>
  <si>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</si>
  <si>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</si>
  <si>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</si>
  <si>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</si>
  <si>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</si>
  <si>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</si>
  <si>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</si>
  <si>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</si>
  <si>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</si>
  <si>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</si>
  <si>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</si>
  <si>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</si>
  <si>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</si>
  <si>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</si>
  <si>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</si>
  <si>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</si>
  <si>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</si>
  <si>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</si>
  <si>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</si>
  <si>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</si>
  <si>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</si>
  <si>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</si>
  <si>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</si>
  <si>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</si>
  <si>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</si>
  <si>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</si>
  <si>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</si>
  <si>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</si>
  <si>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</si>
  <si>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</si>
  <si>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</si>
  <si>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</si>
  <si>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</si>
  <si>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</si>
  <si>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</si>
  <si>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</si>
  <si>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</si>
  <si>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</si>
  <si>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</si>
  <si>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</si>
  <si>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</si>
  <si>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</si>
  <si>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</si>
  <si>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</si>
  <si>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</si>
  <si>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</si>
  <si>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</si>
  <si>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</si>
  <si>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</si>
  <si>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</si>
  <si>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</si>
  <si>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</si>
  <si>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</si>
  <si>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</si>
  <si>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</si>
  <si>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</si>
  <si>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</si>
  <si>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</si>
  <si>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</si>
  <si>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</si>
  <si>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</si>
  <si>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</si>
  <si>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</si>
  <si>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</si>
  <si>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</si>
  <si>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</si>
  <si>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</si>
  <si>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</si>
  <si>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</si>
  <si>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</si>
  <si>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</si>
  <si>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</si>
  <si>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</si>
  <si>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</si>
  <si>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</si>
  <si>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</si>
  <si>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</si>
  <si>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</si>
  <si>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</si>
  <si>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</si>
  <si>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</si>
  <si>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</si>
  <si>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</si>
  <si>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</si>
  <si>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</si>
  <si>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</si>
  <si>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</si>
  <si>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</si>
  <si>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</si>
  <si>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</si>
  <si>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</si>
  <si>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</si>
  <si>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</si>
  <si>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</si>
  <si>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</si>
  <si>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</si>
  <si>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</si>
  <si>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</si>
  <si>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</si>
  <si>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</si>
  <si>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</si>
  <si>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</si>
  <si>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</si>
  <si>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</si>
  <si>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</si>
  <si>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</si>
  <si>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</si>
  <si>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</si>
  <si>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</si>
  <si>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</si>
  <si>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</si>
  <si>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</si>
  <si>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</si>
  <si>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</si>
  <si>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</si>
  <si>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</si>
  <si>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</si>
  <si>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</si>
  <si>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</si>
  <si>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</si>
  <si>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</si>
  <si>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</si>
  <si>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</si>
  <si>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</si>
  <si>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</si>
  <si>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</si>
  <si>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</si>
  <si>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</si>
  <si>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</si>
  <si>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</si>
  <si>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</si>
  <si>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</si>
  <si>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</si>
  <si>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</si>
  <si>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</si>
  <si>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</si>
  <si>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</si>
  <si>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</si>
  <si>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</si>
  <si>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</si>
  <si>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</si>
  <si>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</si>
  <si>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</si>
  <si>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</si>
  <si>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</si>
  <si>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</si>
  <si>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</si>
  <si>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</si>
  <si>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</si>
  <si>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</si>
  <si>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</si>
  <si>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</si>
  <si>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</si>
  <si>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</si>
  <si>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</si>
  <si>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</si>
  <si>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</si>
  <si>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</si>
  <si>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</si>
  <si>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</si>
  <si>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</si>
  <si>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</si>
  <si>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</si>
  <si>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</si>
  <si>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</si>
  <si>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</si>
  <si>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</si>
  <si>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</si>
  <si>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</si>
  <si>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</si>
  <si>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</si>
  <si>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</si>
  <si>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</si>
  <si>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</si>
  <si>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</si>
  <si>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</si>
  <si>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</si>
  <si>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</si>
  <si>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</si>
  <si>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</si>
  <si>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</si>
  <si>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</si>
  <si>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</si>
  <si>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</si>
  <si>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</si>
  <si>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</si>
  <si>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</si>
  <si>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</si>
  <si>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</si>
  <si>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</si>
  <si>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</si>
  <si>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</si>
  <si>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</si>
  <si>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</si>
  <si>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</si>
  <si>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</si>
  <si>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</si>
  <si>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</si>
  <si>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</si>
  <si>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</si>
  <si>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</si>
  <si>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</si>
  <si>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</si>
  <si>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</si>
  <si>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</si>
  <si>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</si>
  <si>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</si>
  <si>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</si>
  <si>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</si>
  <si>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</si>
  <si>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</si>
  <si>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</si>
  <si>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</si>
  <si>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</si>
  <si>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</si>
  <si>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</si>
  <si>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</si>
  <si>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</si>
  <si>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</si>
  <si>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</si>
  <si>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</si>
  <si>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</si>
  <si>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</si>
  <si>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</si>
  <si>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</si>
  <si>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</si>
  <si>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</si>
  <si>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</si>
  <si>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</si>
  <si>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</si>
  <si>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</si>
  <si>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</si>
  <si>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</si>
  <si>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</si>
  <si>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</si>
  <si>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</si>
  <si>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</si>
  <si>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</si>
  <si>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</si>
  <si>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</si>
  <si>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</si>
  <si>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</si>
  <si>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</si>
  <si>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</si>
  <si>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</si>
  <si>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</si>
  <si>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</si>
  <si>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</si>
  <si>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</si>
  <si>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</si>
  <si>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</si>
  <si>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</si>
  <si>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</si>
  <si>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</si>
  <si>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</si>
  <si>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</si>
  <si>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</si>
  <si>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</si>
  <si>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</si>
  <si>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</si>
  <si>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</si>
  <si>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</si>
  <si>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</si>
  <si>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</si>
  <si>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</si>
  <si>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</si>
  <si>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</si>
  <si>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</si>
  <si>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</si>
  <si>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</si>
  <si>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</si>
  <si>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</si>
  <si>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</si>
  <si>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</si>
  <si>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</si>
  <si>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</si>
  <si>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</si>
  <si>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</si>
  <si>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</si>
  <si>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</si>
  <si>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</si>
  <si>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</si>
  <si>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</si>
  <si>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</si>
  <si>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</si>
  <si>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</si>
  <si>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</si>
  <si>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</si>
  <si>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</si>
  <si>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</si>
  <si>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</si>
  <si>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</si>
  <si>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</si>
  <si>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</si>
  <si>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</si>
  <si>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</si>
  <si>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</si>
  <si>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</si>
  <si>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</si>
  <si>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</si>
  <si>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</si>
  <si>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</si>
  <si>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</si>
  <si>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</si>
  <si>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</si>
  <si>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</si>
  <si>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</si>
  <si>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</si>
  <si>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</si>
  <si>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</si>
  <si>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</si>
  <si>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</si>
  <si>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</si>
  <si>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</si>
  <si>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</si>
  <si>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</si>
  <si>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</si>
  <si>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</si>
  <si>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</si>
  <si>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</si>
  <si>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</si>
  <si>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</si>
  <si>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</si>
  <si>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</si>
  <si>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</si>
  <si>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</si>
  <si>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</si>
  <si>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</si>
  <si>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</si>
  <si>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</si>
  <si>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</si>
  <si>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</si>
  <si>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</si>
  <si>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</si>
  <si>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</si>
  <si>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</si>
  <si>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</si>
  <si>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</si>
  <si>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</si>
  <si>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</si>
  <si>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</si>
  <si>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</si>
  <si>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</si>
  <si>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</si>
  <si>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</si>
  <si>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</si>
  <si>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</si>
  <si>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</si>
  <si>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</si>
  <si>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</si>
  <si>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</si>
  <si>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</si>
  <si>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</si>
  <si>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</si>
  <si>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</si>
  <si>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</si>
  <si>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</si>
  <si>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</si>
  <si>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</si>
  <si>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</si>
  <si>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</si>
  <si>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</si>
  <si>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</si>
  <si>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</si>
  <si>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</si>
  <si>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</si>
  <si>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</si>
  <si>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</si>
  <si>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</si>
  <si>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</si>
  <si>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</si>
  <si>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</si>
  <si>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</si>
  <si>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</si>
  <si>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</si>
  <si>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</si>
  <si>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</si>
  <si>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</si>
  <si>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</si>
  <si>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</si>
  <si>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</si>
  <si>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</si>
  <si>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</si>
  <si>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</si>
  <si>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</si>
  <si>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</si>
  <si>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</si>
  <si>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</si>
  <si>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</si>
  <si>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</si>
  <si>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</si>
  <si>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</si>
  <si>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</si>
  <si>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</si>
  <si>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</si>
  <si>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</si>
  <si>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</si>
  <si>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</si>
  <si>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</si>
  <si>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</si>
  <si>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</si>
  <si>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</si>
  <si>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</si>
  <si>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</si>
  <si>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</si>
  <si>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</si>
  <si>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</si>
  <si>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</si>
  <si>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</si>
  <si>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</si>
  <si>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</si>
  <si>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</si>
  <si>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</si>
  <si>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</si>
  <si>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</si>
  <si>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</si>
  <si>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</si>
  <si>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</si>
  <si>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</si>
  <si>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</si>
  <si>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</si>
  <si>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</si>
  <si>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</si>
  <si>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</si>
  <si>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</si>
  <si>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</si>
  <si>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</si>
  <si>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</si>
  <si>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</si>
  <si>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</si>
  <si>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</si>
  <si>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</si>
  <si>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</si>
  <si>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</si>
  <si>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</si>
  <si>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</si>
  <si>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</si>
  <si>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</si>
  <si>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</si>
  <si>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</si>
  <si>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</si>
  <si>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</si>
  <si>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</si>
  <si>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</si>
  <si>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</si>
  <si>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</si>
  <si>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</si>
  <si>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</si>
  <si>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</si>
  <si>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</si>
  <si>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</si>
  <si>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</si>
  <si>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</si>
  <si>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</si>
  <si>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</si>
  <si>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</si>
  <si>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</si>
  <si>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</si>
  <si>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</si>
  <si>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</si>
  <si>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</si>
  <si>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</si>
  <si>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</si>
  <si>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</si>
  <si>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</si>
  <si>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</si>
  <si>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</si>
  <si>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</si>
  <si>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</si>
  <si>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</si>
  <si>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</si>
  <si>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</si>
  <si>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</si>
  <si>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</si>
  <si>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</si>
  <si>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</si>
  <si>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</si>
  <si>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</si>
  <si>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</si>
  <si>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</si>
  <si>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</si>
  <si>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</si>
  <si>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</si>
  <si>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</si>
  <si>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</si>
  <si>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</si>
  <si>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</si>
  <si>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</si>
  <si>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</si>
  <si>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</si>
  <si>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</si>
  <si>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</si>
  <si>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</si>
  <si>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</si>
  <si>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</si>
  <si>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</si>
  <si>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</si>
  <si>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</si>
  <si>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</si>
  <si>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</si>
  <si>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</si>
  <si>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</si>
  <si>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</si>
  <si>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</si>
  <si>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</si>
  <si>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</si>
  <si>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</si>
  <si>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</si>
  <si>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</si>
  <si>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</si>
  <si>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</si>
  <si>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</si>
  <si>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</si>
  <si>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</si>
  <si>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</si>
  <si>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</si>
  <si>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</si>
  <si>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</si>
  <si>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</si>
  <si>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</si>
  <si>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</si>
  <si>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</si>
  <si>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</si>
  <si>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</si>
  <si>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</si>
  <si>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</si>
  <si>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</si>
  <si>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</si>
  <si>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</si>
  <si>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</si>
  <si>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</si>
  <si>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</si>
  <si>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</si>
  <si>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</si>
  <si>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</si>
  <si>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</si>
  <si>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</si>
  <si>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</si>
  <si>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</si>
  <si>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</si>
  <si>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</si>
  <si>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</si>
  <si>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</si>
  <si>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</si>
  <si>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</si>
  <si>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</si>
  <si>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</si>
  <si>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</si>
  <si>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</si>
  <si>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</si>
  <si>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</si>
  <si>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</si>
  <si>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</si>
  <si>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</si>
  <si>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</si>
  <si>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</si>
  <si>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</si>
  <si>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</si>
  <si>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</si>
  <si>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</si>
  <si>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</si>
  <si>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</si>
  <si>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</si>
  <si>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</si>
  <si>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</si>
  <si>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</si>
  <si>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</si>
  <si>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</si>
  <si>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</si>
  <si>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</si>
  <si>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</si>
  <si>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</si>
  <si>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</si>
  <si>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</si>
  <si>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</si>
  <si>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</si>
  <si>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</si>
  <si>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</si>
  <si>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</si>
  <si>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</si>
  <si>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</si>
  <si>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</si>
  <si>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</si>
  <si>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</si>
  <si>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</si>
  <si>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</si>
  <si>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</si>
  <si>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</si>
  <si>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</si>
  <si>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</si>
  <si>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</si>
  <si>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</si>
  <si>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</si>
  <si>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</si>
  <si>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</si>
  <si>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</si>
  <si>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</si>
  <si>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</si>
  <si>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</si>
  <si>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</si>
  <si>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</si>
  <si>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</si>
  <si>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</si>
  <si>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</si>
  <si>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</si>
  <si>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</si>
  <si>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</si>
  <si>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</si>
  <si>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</si>
  <si>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</si>
  <si>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</si>
  <si>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</si>
  <si>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</si>
  <si>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</si>
  <si>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</si>
  <si>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</si>
  <si>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</si>
  <si>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</si>
  <si>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</si>
  <si>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</si>
  <si>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</si>
  <si>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</si>
  <si>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</si>
  <si>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</si>
  <si>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</si>
  <si>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</si>
  <si>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</si>
  <si>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</si>
  <si>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</si>
  <si>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</si>
  <si>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</si>
  <si>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</si>
  <si>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</si>
  <si>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</si>
  <si>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</si>
  <si>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</si>
  <si>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</si>
  <si>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</si>
  <si>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</si>
  <si>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</si>
  <si>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</si>
  <si>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</si>
  <si>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</si>
  <si>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</si>
  <si>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</si>
  <si>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</si>
  <si>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</si>
  <si>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</si>
  <si>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</si>
  <si>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</si>
  <si>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</si>
  <si>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</si>
  <si>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</si>
  <si>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</si>
  <si>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</si>
  <si>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</si>
  <si>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</si>
  <si>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</si>
  <si>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</si>
  <si>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</si>
  <si>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</si>
  <si>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</si>
  <si>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</si>
  <si>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</si>
  <si>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</si>
  <si>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</si>
  <si>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</si>
  <si>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</si>
  <si>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</si>
  <si>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</si>
  <si>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</si>
  <si>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</si>
  <si>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</si>
  <si>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</si>
  <si>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</si>
  <si>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</si>
  <si>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</si>
  <si>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</si>
  <si>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</si>
  <si>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</si>
  <si>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</si>
  <si>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</si>
  <si>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</si>
  <si>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</si>
  <si>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</si>
  <si>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</si>
  <si>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</si>
  <si>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</si>
  <si>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</si>
  <si>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</si>
  <si>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</si>
  <si>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</si>
  <si>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</si>
  <si>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</si>
  <si>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</si>
  <si>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</si>
  <si>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</si>
  <si>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</si>
  <si>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</si>
  <si>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</si>
  <si>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</si>
  <si>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</si>
  <si>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</si>
  <si>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</si>
  <si>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</si>
  <si>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</si>
  <si>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</si>
  <si>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</si>
  <si>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</si>
  <si>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</si>
  <si>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</si>
  <si>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</si>
  <si>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</si>
  <si>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</si>
  <si>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</si>
  <si>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</si>
  <si>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</si>
  <si>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</si>
  <si>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</si>
  <si>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</si>
  <si>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</si>
  <si>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</si>
  <si>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</si>
  <si>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</si>
  <si>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</si>
  <si>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</si>
  <si>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</si>
  <si>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</si>
  <si>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</si>
  <si>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</si>
  <si>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</si>
  <si>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</si>
  <si>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</si>
  <si>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</si>
  <si>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</si>
  <si>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</si>
  <si>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</si>
  <si>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</si>
  <si>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</si>
  <si>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</si>
  <si>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</si>
  <si>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</si>
  <si>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</si>
  <si>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</si>
  <si>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</si>
  <si>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</si>
  <si>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</si>
  <si>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</si>
  <si>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</si>
  <si>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</si>
  <si>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</si>
  <si>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</si>
  <si>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</si>
  <si>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</si>
  <si>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</si>
  <si>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</si>
  <si>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</si>
  <si>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</si>
  <si>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</si>
  <si>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</si>
  <si>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</si>
  <si>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</si>
  <si>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</si>
  <si>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</si>
  <si>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</si>
  <si>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</si>
  <si>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</si>
  <si>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</si>
  <si>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</si>
  <si>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</si>
  <si>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</si>
  <si>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</si>
  <si>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</si>
  <si>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</si>
  <si>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</si>
  <si>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</si>
  <si>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</si>
  <si>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</si>
  <si>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</si>
  <si>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</si>
  <si>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</si>
  <si>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</si>
  <si>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</si>
  <si>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</si>
  <si>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</si>
  <si>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</si>
  <si>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</si>
  <si>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</si>
  <si>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</si>
  <si>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</si>
  <si>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</si>
  <si>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</si>
  <si>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</si>
  <si>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</si>
  <si>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</si>
  <si>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</si>
  <si>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</si>
  <si>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</si>
  <si>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</si>
  <si>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</si>
  <si>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</si>
  <si>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</si>
  <si>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</si>
  <si>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</si>
  <si>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</si>
  <si>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</si>
  <si>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</si>
  <si>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</si>
  <si>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</si>
  <si>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</si>
  <si>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</si>
  <si>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</si>
  <si>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</si>
  <si>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</si>
  <si>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</si>
  <si>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</si>
  <si>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</si>
  <si>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</si>
  <si>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</si>
  <si>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</si>
  <si>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</si>
  <si>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</si>
  <si>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</si>
  <si>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</si>
  <si>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</si>
  <si>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</si>
  <si>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</si>
  <si>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</si>
  <si>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</si>
  <si>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</si>
  <si>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</si>
  <si>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</si>
  <si>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</si>
  <si>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</si>
  <si>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</si>
  <si>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</si>
  <si>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</si>
  <si>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</si>
  <si>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</si>
  <si>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</si>
  <si>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</si>
  <si>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</si>
  <si>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</si>
  <si>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</si>
  <si>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</si>
  <si>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</si>
  <si>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</si>
  <si>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</si>
  <si>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</si>
  <si>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</si>
  <si>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</si>
  <si>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</si>
  <si>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</si>
  <si>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</si>
  <si>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</si>
  <si>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</si>
  <si>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</si>
  <si>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</si>
  <si>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</si>
  <si>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</si>
  <si>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</si>
  <si>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</si>
  <si>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</si>
  <si>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</si>
  <si>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</si>
  <si>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</si>
  <si>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</si>
  <si>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</si>
  <si>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</si>
  <si>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</si>
  <si>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</si>
  <si>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</si>
  <si>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</si>
  <si>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</si>
  <si>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</si>
  <si>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</si>
  <si>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</si>
  <si>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</si>
  <si>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</si>
  <si>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</si>
  <si>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</si>
  <si>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</si>
  <si>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</si>
  <si>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</si>
  <si>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</si>
  <si>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</si>
  <si>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</si>
  <si>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</si>
  <si>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</si>
  <si>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</si>
  <si>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</si>
  <si>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</si>
  <si>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</si>
  <si>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</si>
  <si>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</si>
  <si>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</si>
  <si>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</si>
  <si>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</si>
  <si>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</si>
  <si>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</si>
  <si>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</si>
  <si>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</si>
  <si>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</si>
  <si>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</si>
  <si>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</si>
  <si>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</si>
  <si>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</si>
  <si>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</si>
  <si>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</si>
  <si>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</si>
  <si>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</si>
  <si>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</si>
  <si>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</si>
  <si>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</si>
  <si>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</si>
  <si>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</si>
  <si>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</si>
  <si>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</si>
  <si>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</si>
  <si>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</si>
  <si>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</si>
  <si>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</si>
  <si>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</si>
  <si>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</si>
  <si>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</si>
  <si>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</si>
  <si>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</si>
  <si>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</si>
  <si>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</si>
  <si>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</si>
  <si>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</si>
  <si>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</si>
  <si>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</si>
  <si>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</si>
  <si>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</si>
  <si>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</si>
  <si>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</si>
  <si>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</si>
  <si>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</si>
  <si>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</si>
  <si>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</si>
  <si>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</si>
  <si>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</si>
  <si>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</si>
  <si>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</si>
  <si>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</si>
  <si>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</si>
  <si>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</si>
  <si>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</si>
  <si>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</si>
  <si>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</si>
  <si>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</si>
  <si>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</si>
  <si>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</si>
  <si>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</si>
  <si>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</si>
  <si>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</si>
  <si>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</si>
  <si>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</si>
  <si>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</si>
  <si>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</si>
  <si>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</si>
  <si>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</si>
  <si>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</si>
  <si>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</si>
  <si>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</si>
  <si>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</si>
  <si>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</si>
  <si>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</si>
  <si>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</si>
  <si>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</si>
  <si>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</si>
  <si>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</si>
  <si>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</si>
  <si>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</si>
  <si>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</si>
  <si>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</si>
  <si>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</si>
  <si>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</si>
  <si>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</si>
  <si>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</si>
  <si>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</si>
  <si>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</si>
  <si>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</si>
  <si>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</si>
  <si>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</si>
  <si>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</si>
  <si>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</si>
  <si>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</si>
  <si>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</si>
  <si>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</si>
  <si>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</si>
  <si>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</si>
  <si>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</si>
  <si>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</si>
  <si>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</si>
  <si>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</si>
  <si>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</si>
  <si>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</si>
  <si>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</si>
  <si>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</si>
  <si>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</si>
  <si>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</si>
  <si>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</si>
  <si>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</si>
  <si>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</si>
  <si>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</si>
  <si>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</si>
  <si>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</si>
  <si>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</si>
  <si>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</si>
  <si>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</si>
  <si>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</si>
  <si>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</si>
  <si>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</si>
  <si>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</si>
  <si>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</si>
  <si>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</si>
  <si>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</si>
  <si>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</si>
  <si>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</si>
  <si>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</si>
  <si>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</si>
  <si>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</si>
  <si>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</si>
  <si>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</si>
  <si>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</si>
  <si>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</si>
  <si>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</si>
  <si>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</si>
  <si>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</si>
  <si>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</si>
  <si>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</si>
  <si>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</si>
  <si>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</si>
  <si>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</si>
  <si>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</si>
  <si>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</si>
  <si>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</si>
  <si>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</si>
  <si>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</si>
  <si>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</si>
  <si>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</si>
  <si>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</si>
  <si>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</si>
  <si>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</si>
  <si>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</si>
  <si>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</si>
  <si>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</si>
  <si>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</si>
  <si>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</si>
  <si>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</si>
  <si>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</si>
  <si>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</si>
  <si>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</si>
  <si>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</si>
  <si>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</si>
  <si>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</si>
  <si>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</si>
  <si>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</si>
  <si>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</si>
  <si>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</si>
  <si>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</si>
  <si>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</si>
  <si>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</si>
  <si>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</si>
  <si>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</si>
  <si>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</si>
  <si>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</si>
  <si>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</si>
  <si>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</si>
  <si>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</si>
  <si>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</si>
  <si>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</si>
  <si>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</si>
  <si>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</si>
  <si>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</si>
  <si>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</si>
  <si>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</si>
  <si>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</si>
  <si>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</si>
  <si>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</si>
  <si>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</si>
  <si>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</si>
  <si>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</si>
  <si>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</si>
  <si>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</si>
  <si>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</si>
  <si>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</si>
  <si>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</si>
  <si>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</si>
  <si>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</si>
  <si>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</si>
  <si>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</si>
  <si>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</si>
  <si>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</si>
  <si>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</si>
  <si>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</si>
  <si>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</si>
  <si>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</si>
  <si>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</si>
  <si>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</si>
  <si>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</si>
  <si>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</si>
  <si>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</si>
  <si>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</si>
  <si>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</si>
  <si>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</si>
  <si>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</si>
  <si>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</si>
  <si>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</si>
  <si>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</si>
  <si>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</si>
  <si>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</si>
  <si>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</si>
  <si>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</si>
  <si>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</si>
  <si>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</si>
  <si>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</si>
  <si>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</si>
  <si>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</si>
  <si>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</si>
  <si>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</si>
  <si>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</si>
  <si>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</si>
  <si>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</si>
  <si>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</si>
  <si>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</si>
  <si>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</si>
  <si>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</si>
  <si>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</si>
  <si>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</si>
  <si>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</si>
  <si>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</si>
  <si>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</si>
  <si>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</si>
  <si>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</si>
  <si>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</si>
  <si>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</si>
  <si>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</si>
  <si>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</si>
  <si>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</si>
  <si>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</si>
  <si>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</si>
  <si>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</si>
  <si>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</si>
  <si>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</si>
  <si>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</si>
  <si>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</si>
  <si>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</si>
  <si>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</si>
  <si>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</si>
  <si>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</si>
  <si>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</si>
  <si>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</si>
  <si>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</si>
  <si>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</si>
  <si>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</si>
  <si>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</si>
  <si>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</si>
  <si>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</si>
  <si>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</si>
  <si>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</si>
  <si>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</si>
  <si>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</si>
  <si>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</si>
  <si>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</si>
  <si>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</si>
  <si>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</si>
  <si>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</si>
  <si>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</si>
  <si>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</si>
  <si>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</si>
  <si>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</si>
  <si>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</si>
  <si>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</si>
  <si>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</si>
  <si>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</si>
  <si>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</si>
  <si>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</si>
  <si>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</si>
  <si>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</si>
  <si>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</si>
  <si>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</si>
  <si>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</si>
  <si>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</si>
  <si>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</si>
  <si>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</si>
  <si>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</si>
  <si>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</si>
  <si>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</si>
  <si>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</si>
  <si>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</si>
  <si>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</si>
  <si>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</si>
  <si>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</si>
  <si>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</si>
  <si>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</si>
  <si>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</si>
  <si>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</si>
  <si>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</si>
  <si>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</si>
  <si>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</si>
  <si>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</si>
  <si>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</si>
  <si>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</si>
  <si>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</si>
  <si>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</si>
  <si>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</si>
  <si>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</si>
  <si>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</si>
  <si>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</si>
  <si>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</si>
  <si>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</si>
  <si>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</si>
  <si>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</si>
  <si>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</si>
  <si>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</si>
  <si>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</si>
  <si>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</si>
  <si>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</si>
  <si>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</si>
  <si>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</si>
  <si>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</si>
  <si>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</si>
  <si>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</si>
  <si>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</si>
  <si>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</si>
  <si>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</si>
  <si>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</si>
  <si>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</si>
  <si>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</si>
  <si>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</si>
  <si>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</si>
  <si>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</si>
  <si>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</si>
  <si>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</si>
  <si>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</si>
  <si>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</si>
  <si>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</si>
  <si>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</si>
  <si>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</si>
  <si>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</si>
  <si>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</si>
  <si>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</si>
  <si>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</si>
  <si>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</si>
  <si>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</si>
  <si>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</si>
  <si>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</si>
  <si>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</si>
  <si>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</si>
  <si>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</si>
  <si>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</si>
  <si>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</si>
  <si>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</si>
  <si>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</si>
  <si>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</si>
  <si>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</si>
  <si>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</si>
  <si>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</si>
  <si>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</si>
  <si>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</si>
  <si>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</si>
  <si>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</si>
  <si>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</si>
  <si>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</si>
  <si>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</si>
  <si>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</si>
  <si>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</si>
  <si>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</si>
  <si>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</si>
  <si>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</si>
  <si>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</si>
  <si>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</si>
  <si>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</si>
  <si>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</si>
  <si>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</si>
  <si>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</si>
  <si>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</si>
  <si>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</si>
  <si>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</si>
  <si>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</si>
  <si>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</si>
  <si>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</si>
  <si>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</si>
  <si>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</si>
  <si>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</si>
  <si>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</si>
  <si>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</si>
  <si>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</si>
  <si>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</si>
  <si>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</si>
  <si>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</si>
  <si>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</si>
  <si>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</si>
  <si>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</si>
  <si>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</si>
  <si>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</si>
  <si>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</si>
  <si>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</si>
  <si>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</si>
  <si>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</si>
  <si>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</si>
  <si>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</si>
  <si>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</si>
  <si>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</si>
  <si>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</si>
  <si>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</si>
  <si>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</si>
  <si>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</si>
  <si>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</si>
  <si>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</si>
  <si>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</si>
  <si>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</si>
  <si>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</si>
  <si>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</si>
  <si>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</si>
  <si>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</si>
  <si>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</si>
  <si>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</si>
  <si>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</si>
  <si>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</si>
  <si>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</si>
  <si>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</si>
  <si>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</si>
  <si>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</si>
  <si>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</si>
  <si>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</si>
  <si>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</si>
  <si>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</si>
  <si>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</si>
  <si>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</si>
  <si>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</si>
  <si>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</si>
  <si>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</si>
  <si>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</si>
  <si>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</si>
  <si>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</si>
  <si>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</si>
  <si>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</si>
  <si>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</si>
  <si>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</si>
  <si>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</si>
  <si>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</si>
  <si>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</si>
  <si>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</si>
  <si>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</si>
  <si>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</si>
  <si>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</si>
  <si>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</si>
  <si>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</si>
  <si>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</si>
  <si>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</si>
  <si>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</si>
  <si>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</si>
  <si>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</si>
  <si>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</si>
  <si>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</si>
  <si>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</si>
  <si>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</si>
  <si>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</si>
  <si>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</si>
  <si>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</si>
  <si>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</si>
  <si>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</si>
  <si>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</si>
  <si>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</si>
  <si>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</si>
  <si>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</si>
  <si>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</si>
  <si>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</si>
  <si>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</si>
  <si>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</si>
  <si>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</si>
  <si>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</si>
  <si>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</si>
  <si>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</si>
  <si>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</si>
  <si>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</si>
  <si>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</si>
  <si>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</si>
  <si>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</si>
  <si>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</si>
  <si>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</si>
  <si>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</si>
  <si>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</si>
  <si>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</si>
  <si>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</si>
  <si>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</si>
  <si>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</si>
  <si>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</si>
  <si>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</si>
  <si>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</si>
  <si>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</si>
  <si>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</si>
  <si>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</si>
  <si>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</si>
  <si>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</si>
  <si>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</si>
  <si>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</si>
  <si>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</si>
  <si>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</si>
  <si>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</si>
  <si>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</si>
  <si>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</si>
  <si>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</si>
  <si>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</si>
  <si>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</si>
  <si>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</si>
  <si>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</si>
  <si>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</si>
  <si>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</si>
  <si>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</si>
  <si>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</si>
  <si>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</si>
  <si>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</si>
  <si>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</si>
  <si>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</si>
  <si>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</si>
  <si>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</si>
  <si>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</si>
  <si>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</si>
  <si>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</si>
  <si>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</si>
  <si>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</si>
  <si>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</si>
  <si>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</si>
  <si>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</si>
  <si>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</si>
  <si>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</si>
  <si>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</si>
  <si>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</si>
  <si>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</si>
  <si>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</si>
  <si>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</si>
  <si>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</si>
  <si>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</si>
  <si>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</si>
  <si>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</si>
  <si>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</si>
  <si>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</si>
  <si>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</si>
  <si>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</si>
  <si>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</si>
  <si>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</si>
  <si>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</si>
  <si>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</si>
  <si>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</si>
  <si>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</si>
  <si>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</si>
  <si>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</si>
  <si>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</si>
  <si>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</si>
  <si>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</si>
  <si>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</si>
  <si>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</si>
  <si>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</si>
  <si>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</si>
  <si>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</si>
  <si>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</si>
  <si>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</si>
  <si>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</si>
  <si>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</si>
  <si>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</si>
  <si>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</si>
  <si>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</si>
  <si>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</si>
  <si>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</si>
  <si>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</si>
  <si>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</si>
  <si>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</si>
  <si>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</si>
  <si>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</si>
  <si>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</si>
  <si>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</si>
  <si>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</si>
  <si>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</si>
  <si>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</si>
  <si>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</si>
  <si>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</si>
  <si>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</si>
  <si>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</si>
  <si>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</si>
  <si>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</si>
  <si>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</si>
  <si>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</si>
  <si>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</si>
  <si>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</si>
  <si>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</si>
  <si>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</si>
  <si>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</si>
  <si>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</si>
  <si>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</si>
  <si>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</si>
  <si>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</si>
  <si>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</si>
  <si>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</si>
  <si>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</si>
  <si>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</si>
  <si>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</si>
  <si>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</si>
  <si>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</si>
  <si>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</si>
  <si>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</si>
  <si>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</si>
  <si>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</si>
  <si>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</si>
  <si>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</si>
  <si>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</si>
  <si>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</si>
  <si>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</si>
  <si>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</si>
  <si>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</si>
  <si>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</si>
  <si>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</si>
  <si>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</si>
  <si>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</si>
  <si>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</si>
  <si>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</si>
  <si>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</si>
  <si>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</si>
  <si>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</si>
  <si>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</si>
  <si>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</si>
  <si>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</si>
  <si>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</si>
  <si>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</si>
  <si>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</si>
  <si>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</si>
  <si>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</si>
  <si>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</si>
  <si>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</si>
  <si>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</si>
  <si>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</si>
  <si>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</si>
  <si>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</si>
  <si>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</si>
  <si>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</si>
  <si>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</si>
  <si>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</si>
  <si>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</si>
  <si>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</si>
  <si>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</si>
  <si>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</si>
  <si>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</si>
  <si>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</si>
  <si>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</si>
  <si>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</si>
  <si>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</si>
  <si>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</si>
  <si>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</si>
  <si>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</si>
  <si>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</si>
  <si>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</si>
  <si>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</si>
  <si>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</si>
  <si>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</si>
  <si>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</si>
  <si>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</si>
  <si>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</si>
  <si>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</si>
  <si>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</si>
  <si>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</si>
  <si>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</si>
  <si>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</si>
  <si>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</si>
  <si>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</si>
  <si>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</si>
  <si>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</si>
  <si>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</si>
  <si>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</si>
  <si>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</si>
  <si>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</si>
  <si>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</si>
  <si>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</si>
  <si>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</si>
  <si>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</si>
  <si>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</si>
  <si>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</si>
  <si>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</si>
  <si>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</si>
  <si>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</si>
  <si>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</si>
  <si>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</si>
  <si>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</si>
  <si>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</si>
  <si>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</si>
  <si>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</si>
  <si>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</si>
  <si>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</si>
  <si>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</si>
  <si>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</si>
  <si>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</si>
  <si>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</si>
  <si>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</si>
  <si>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</si>
  <si>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</si>
  <si>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</si>
  <si>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</si>
  <si>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</si>
  <si>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</si>
  <si>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</si>
  <si>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</si>
  <si>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</si>
  <si>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</si>
  <si>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</si>
  <si>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</si>
  <si>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</si>
  <si>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</si>
  <si>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</si>
  <si>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</si>
  <si>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</si>
  <si>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</si>
  <si>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</si>
  <si>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</si>
  <si>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</si>
  <si>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</si>
  <si>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</si>
  <si>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</si>
  <si>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</si>
  <si>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</si>
  <si>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</si>
  <si>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</si>
  <si>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</si>
  <si>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</si>
  <si>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</si>
  <si>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</si>
  <si>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</si>
  <si>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</si>
  <si>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</si>
  <si>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</si>
  <si>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</si>
  <si>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</si>
  <si>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</si>
  <si>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</si>
  <si>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</si>
  <si>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</si>
  <si>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</si>
  <si>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</si>
  <si>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</si>
  <si>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</si>
  <si>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</si>
  <si>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</si>
  <si>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</si>
  <si>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</si>
  <si>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</si>
  <si>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</si>
  <si>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</si>
  <si>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</si>
  <si>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</si>
  <si>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</si>
  <si>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</si>
  <si>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</si>
  <si>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</si>
  <si>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</si>
  <si>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</si>
  <si>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</si>
  <si>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</si>
  <si>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</si>
  <si>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</si>
  <si>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</si>
  <si>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</si>
  <si>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</si>
  <si>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</si>
  <si>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</si>
  <si>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</si>
  <si>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</si>
  <si>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</si>
  <si>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</si>
  <si>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</si>
  <si>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</si>
  <si>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</si>
  <si>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</si>
  <si>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</si>
  <si>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</si>
  <si>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</si>
  <si>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</si>
  <si>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</si>
  <si>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</si>
  <si>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</si>
  <si>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</si>
  <si>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</si>
  <si>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</si>
  <si>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</si>
  <si>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</si>
  <si>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</si>
  <si>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</si>
  <si>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</si>
  <si>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</si>
  <si>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</si>
  <si>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</si>
  <si>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</si>
  <si>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</si>
  <si>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</si>
  <si>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</si>
  <si>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</si>
  <si>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</si>
  <si>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</si>
  <si>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</si>
  <si>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</si>
  <si>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</si>
  <si>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</si>
  <si>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</si>
  <si>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</si>
  <si>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</si>
  <si>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</si>
  <si>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</si>
  <si>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</si>
  <si>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</si>
  <si>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</si>
  <si>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</si>
  <si>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</si>
  <si>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</si>
  <si>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</si>
  <si>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</si>
  <si>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</si>
  <si>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</si>
  <si>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</si>
  <si>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</si>
  <si>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</si>
  <si>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</si>
  <si>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</si>
  <si>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</si>
  <si>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</si>
  <si>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</si>
  <si>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</si>
  <si>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</si>
  <si>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</si>
  <si>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</si>
  <si>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</si>
  <si>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</si>
  <si>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</si>
  <si>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</si>
  <si>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</si>
  <si>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</si>
  <si>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</si>
  <si>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</si>
  <si>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</si>
  <si>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</si>
  <si>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</si>
  <si>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</si>
  <si>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</si>
  <si>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</si>
  <si>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</si>
  <si>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</si>
  <si>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</si>
  <si>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</si>
  <si>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</si>
  <si>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</si>
  <si>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</si>
  <si>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</si>
  <si>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</si>
  <si>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</si>
  <si>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</si>
  <si>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</si>
  <si>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</si>
  <si>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</si>
  <si>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</si>
  <si>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</si>
  <si>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</si>
  <si>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</si>
  <si>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</si>
  <si>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</si>
  <si>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</si>
  <si>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</si>
  <si>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</si>
  <si>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</si>
  <si>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</si>
  <si>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</si>
  <si>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</si>
  <si>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</si>
  <si>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</si>
  <si>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</si>
  <si>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</si>
  <si>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</si>
  <si>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</si>
  <si>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</si>
  <si>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</si>
  <si>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</si>
  <si>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</si>
  <si>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</si>
  <si>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</si>
  <si>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</si>
  <si>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</si>
  <si>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</si>
  <si>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</si>
  <si>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</si>
  <si>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</si>
  <si>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</si>
  <si>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</si>
  <si>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</si>
  <si>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</si>
  <si>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</si>
  <si>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</si>
  <si>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</si>
  <si>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</si>
  <si>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</si>
  <si>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</si>
  <si>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</si>
  <si>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</si>
  <si>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</si>
  <si>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</si>
  <si>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</si>
  <si>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</si>
  <si>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</si>
  <si>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</si>
  <si>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</si>
  <si>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</si>
  <si>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</si>
  <si>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</si>
  <si>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</si>
  <si>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</si>
  <si>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</si>
  <si>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</si>
  <si>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</si>
  <si>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</si>
  <si>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</si>
  <si>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</si>
  <si>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</si>
  <si>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</si>
  <si>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</si>
  <si>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</si>
  <si>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</si>
  <si>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</si>
  <si>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</si>
  <si>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</si>
  <si>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</si>
  <si>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</si>
  <si>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</si>
  <si>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</si>
  <si>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</si>
  <si>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</si>
  <si>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</si>
  <si>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</si>
  <si>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</si>
  <si>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</si>
  <si>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</si>
  <si>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</si>
  <si>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</si>
  <si>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</si>
  <si>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</si>
  <si>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</si>
  <si>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</si>
  <si>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</si>
  <si>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</si>
  <si>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</si>
  <si>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</si>
  <si>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</si>
  <si>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</si>
  <si>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</si>
  <si>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</si>
  <si>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</si>
  <si>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</si>
  <si>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</si>
  <si>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</si>
  <si>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</si>
  <si>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</si>
  <si>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</si>
  <si>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</si>
  <si>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</si>
  <si>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</si>
  <si>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</si>
  <si>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</si>
  <si>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</si>
  <si>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</si>
  <si>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</si>
  <si>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</si>
  <si>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</si>
  <si>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</si>
  <si>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</si>
  <si>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</si>
  <si>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</si>
  <si>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</si>
  <si>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</si>
  <si>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</si>
  <si>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</si>
  <si>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</si>
  <si>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</si>
  <si>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</si>
  <si>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</si>
  <si>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</si>
  <si>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</si>
  <si>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</si>
  <si>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</si>
  <si>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</si>
  <si>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</si>
  <si>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</si>
  <si>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</si>
  <si>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</si>
  <si>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</si>
  <si>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</si>
  <si>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</si>
  <si>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</si>
  <si>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</si>
  <si>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</si>
  <si>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</si>
  <si>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</si>
  <si>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</si>
  <si>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</si>
  <si>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</si>
  <si>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</si>
  <si>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</si>
  <si>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</si>
  <si>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</si>
  <si>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</si>
  <si>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</si>
  <si>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</si>
  <si>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</si>
  <si>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</si>
  <si>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</si>
  <si>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</si>
  <si>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</si>
  <si>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</si>
  <si>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</si>
  <si>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</si>
  <si>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</si>
  <si>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</si>
  <si>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</si>
  <si>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</si>
  <si>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</si>
  <si>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</si>
  <si>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</si>
  <si>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</si>
  <si>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</si>
  <si>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</si>
  <si>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</si>
  <si>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</si>
  <si>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</si>
  <si>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</si>
  <si>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</si>
  <si>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</si>
  <si>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</si>
  <si>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</si>
  <si>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</si>
  <si>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</si>
  <si>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</si>
  <si>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</si>
  <si>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</si>
  <si>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</si>
  <si>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</si>
  <si>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</si>
  <si>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</si>
  <si>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</si>
  <si>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</si>
  <si>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</si>
  <si>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</si>
  <si>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</si>
  <si>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</si>
  <si>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</si>
  <si>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</si>
  <si>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</si>
  <si>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</si>
  <si>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</si>
  <si>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</si>
  <si>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</si>
  <si>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</si>
  <si>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</si>
  <si>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</si>
  <si>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</si>
  <si>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</si>
  <si>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</si>
  <si>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</si>
  <si>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</si>
  <si>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</si>
  <si>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</si>
  <si>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</si>
  <si>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</si>
  <si>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</si>
  <si>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</si>
  <si>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</si>
  <si>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</si>
  <si>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</si>
  <si>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</si>
  <si>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</si>
  <si>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</si>
  <si>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</si>
  <si>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</si>
  <si>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</si>
  <si>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</si>
  <si>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</si>
  <si>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</si>
  <si>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</si>
  <si>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</si>
  <si>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</si>
  <si>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</si>
  <si>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</si>
  <si>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</si>
  <si>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</si>
  <si>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</si>
  <si>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</si>
  <si>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</si>
  <si>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</si>
  <si>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</si>
  <si>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</si>
  <si>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</si>
  <si>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</si>
  <si>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</si>
  <si>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</si>
  <si>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</si>
  <si>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</si>
  <si>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</si>
  <si>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</si>
  <si>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</si>
  <si>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</si>
  <si>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</si>
  <si>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</si>
  <si>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</si>
  <si>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</si>
  <si>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</si>
  <si>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</si>
  <si>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</si>
  <si>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</si>
  <si>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</si>
  <si>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</si>
  <si>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</si>
  <si>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</si>
  <si>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</si>
  <si>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</si>
  <si>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</si>
  <si>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</si>
  <si>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</si>
  <si>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</si>
  <si>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</si>
  <si>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</si>
  <si>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</si>
  <si>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</si>
  <si>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</si>
  <si>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</si>
  <si>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</si>
  <si>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</si>
  <si>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</si>
  <si>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</si>
  <si>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</si>
  <si>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</si>
  <si>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</si>
  <si>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</si>
  <si>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</si>
  <si>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</si>
  <si>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</si>
  <si>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</si>
  <si>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</si>
  <si>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</si>
  <si>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</si>
  <si>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</si>
  <si>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</si>
  <si>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</si>
  <si>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</si>
  <si>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</si>
  <si>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</si>
  <si>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</si>
  <si>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</si>
  <si>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</si>
  <si>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</si>
  <si>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</si>
  <si>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</si>
  <si>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</si>
  <si>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</si>
  <si>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</si>
  <si>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</si>
  <si>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</si>
  <si>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</si>
  <si>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</si>
  <si>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</si>
  <si>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</si>
  <si>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</si>
  <si>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</si>
  <si>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</si>
  <si>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</si>
  <si>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</si>
  <si>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</si>
  <si>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</si>
  <si>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</si>
  <si>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</si>
  <si>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</si>
  <si>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</si>
  <si>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</si>
  <si>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</si>
  <si>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</si>
  <si>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</si>
  <si>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</si>
  <si>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</si>
  <si>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</si>
  <si>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</si>
  <si>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</si>
  <si>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</si>
  <si>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</si>
  <si>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</si>
  <si>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</si>
  <si>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</si>
  <si>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</si>
  <si>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</si>
  <si>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</si>
  <si>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</si>
  <si>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</si>
  <si>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</si>
  <si>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</si>
  <si>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</si>
  <si>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</si>
  <si>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</si>
  <si>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</si>
  <si>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</si>
  <si>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</si>
  <si>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</si>
  <si>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</si>
  <si>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</si>
  <si>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</si>
  <si>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</si>
  <si>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</si>
  <si>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</si>
  <si>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</si>
  <si>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</si>
  <si>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</si>
  <si>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</si>
  <si>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</si>
  <si>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</si>
  <si>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</si>
  <si>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</si>
  <si>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</si>
  <si>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</si>
  <si>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</si>
  <si>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</si>
  <si>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</si>
  <si>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</si>
  <si>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</si>
  <si>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</si>
  <si>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</si>
  <si>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</si>
  <si>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</si>
  <si>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</si>
  <si>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</si>
  <si>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</si>
  <si>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</si>
  <si>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</si>
  <si>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</si>
  <si>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</si>
  <si>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</si>
  <si>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</si>
  <si>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</si>
  <si>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</si>
  <si>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</si>
  <si>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</si>
  <si>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</si>
  <si>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</si>
  <si>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</si>
  <si>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</si>
  <si>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</si>
  <si>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</si>
  <si>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</si>
  <si>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</si>
  <si>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</si>
  <si>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</si>
  <si>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</si>
  <si>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</si>
  <si>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</si>
  <si>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</si>
  <si>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</si>
  <si>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</si>
  <si>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</si>
  <si>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</si>
  <si>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</si>
  <si>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</si>
  <si>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</si>
  <si>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</si>
  <si>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</si>
  <si>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</si>
  <si>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</si>
  <si>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</si>
  <si>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</si>
  <si>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</si>
  <si>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</si>
  <si>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</si>
  <si>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</si>
  <si>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</si>
  <si>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</si>
  <si>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</si>
  <si>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</si>
  <si>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</si>
  <si>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</si>
  <si>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</si>
  <si>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</si>
  <si>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</si>
  <si>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</si>
  <si>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</si>
  <si>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</si>
  <si>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</si>
  <si>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</si>
  <si>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</si>
  <si>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</si>
  <si>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</si>
  <si>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</si>
  <si>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</si>
  <si>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</si>
  <si>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</si>
  <si>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</si>
  <si>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</si>
  <si>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</si>
  <si>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</si>
  <si>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</si>
  <si>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</si>
  <si>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</si>
  <si>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</si>
  <si>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</si>
  <si>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</si>
  <si>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</si>
  <si>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</si>
  <si>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</si>
  <si>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</si>
  <si>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</si>
  <si>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</si>
  <si>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</si>
  <si>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</si>
  <si>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</si>
  <si>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</si>
  <si>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</si>
  <si>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</si>
  <si>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</si>
  <si>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</si>
  <si>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</si>
  <si>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</si>
  <si>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</si>
  <si>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</si>
  <si>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</si>
  <si>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</si>
  <si>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</si>
  <si>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</si>
  <si>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</si>
  <si>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</si>
  <si>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</si>
  <si>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</si>
  <si>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</si>
  <si>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</si>
  <si>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</si>
  <si>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</si>
  <si>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</si>
  <si>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</si>
  <si>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</si>
  <si>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</si>
  <si>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</si>
  <si>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</si>
  <si>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</si>
  <si>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</si>
  <si>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</si>
  <si>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</si>
  <si>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</si>
  <si>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</si>
  <si>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</si>
  <si>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</si>
  <si>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</si>
  <si>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</si>
  <si>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</si>
  <si>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</si>
  <si>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</si>
  <si>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</si>
  <si>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</si>
  <si>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</si>
  <si>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</si>
  <si>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</si>
  <si>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</si>
  <si>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</si>
  <si>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</si>
  <si>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</si>
  <si>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</si>
  <si>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</si>
  <si>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</si>
  <si>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</si>
  <si>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</si>
  <si>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</si>
  <si>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</si>
  <si>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</si>
  <si>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</si>
  <si>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</si>
  <si>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</si>
  <si>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</si>
  <si>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</si>
  <si>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</si>
  <si>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</si>
  <si>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</si>
  <si>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</si>
  <si>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</si>
  <si>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</si>
  <si>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</si>
  <si>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</si>
  <si>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</si>
  <si>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</si>
  <si>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</si>
  <si>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</si>
  <si>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</si>
  <si>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</si>
  <si>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</si>
  <si>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</si>
  <si>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</si>
  <si>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</si>
  <si>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</si>
  <si>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</si>
  <si>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</si>
  <si>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</si>
  <si>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</si>
  <si>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</si>
  <si>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</si>
  <si>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</si>
  <si>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</si>
  <si>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</si>
  <si>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</si>
  <si>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</si>
  <si>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</si>
  <si>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</si>
  <si>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</si>
  <si>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</si>
  <si>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</si>
  <si>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</si>
  <si>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</si>
  <si>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</si>
  <si>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</si>
  <si>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</si>
  <si>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</si>
  <si>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</si>
  <si>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</si>
  <si>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</si>
  <si>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</si>
  <si>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</si>
  <si>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</si>
  <si>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</si>
  <si>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</si>
  <si>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</si>
  <si>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</si>
  <si>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</si>
  <si>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</si>
  <si>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</si>
  <si>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</si>
  <si>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</si>
  <si>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</si>
  <si>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</si>
  <si>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</si>
  <si>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</si>
  <si>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</si>
  <si>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</si>
  <si>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</si>
  <si>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</si>
  <si>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</si>
  <si>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</si>
  <si>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</si>
  <si>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</si>
  <si>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</si>
  <si>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</si>
  <si>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</si>
  <si>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</si>
  <si>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</si>
  <si>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</si>
  <si>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</si>
  <si>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</si>
  <si>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</si>
  <si>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</si>
  <si>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</si>
  <si>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</si>
  <si>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</si>
  <si>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</si>
  <si>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</si>
  <si>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</si>
  <si>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</si>
  <si>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</si>
  <si>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</si>
  <si>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</si>
  <si>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</si>
  <si>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</si>
  <si>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</si>
  <si>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</si>
  <si>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</si>
  <si>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</si>
  <si>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</si>
  <si>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</si>
  <si>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</si>
  <si>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</si>
  <si>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</si>
  <si>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</si>
  <si>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</si>
  <si>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</si>
  <si>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</si>
  <si>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</si>
  <si>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</si>
  <si>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</si>
  <si>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</si>
  <si>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</si>
  <si>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</si>
  <si>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</si>
  <si>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</si>
  <si>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</si>
  <si>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</si>
  <si>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</si>
  <si>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</si>
  <si>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</si>
  <si>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</si>
  <si>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</si>
  <si>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</si>
  <si>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</si>
  <si>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</si>
  <si>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</si>
  <si>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</si>
  <si>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</si>
  <si>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</si>
  <si>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</si>
  <si>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</si>
  <si>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</si>
  <si>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</si>
  <si>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</si>
  <si>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</si>
  <si>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</si>
  <si>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</si>
  <si>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</si>
  <si>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</si>
  <si>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</si>
  <si>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</si>
  <si>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</si>
  <si>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</si>
  <si>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</si>
  <si>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</si>
  <si>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</si>
  <si>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</si>
  <si>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</si>
  <si>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</si>
  <si>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</si>
  <si>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</si>
  <si>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</si>
  <si>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</si>
  <si>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</si>
  <si>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</si>
  <si>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</si>
  <si>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</si>
  <si>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</si>
  <si>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</si>
  <si>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</si>
  <si>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</si>
  <si>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</si>
  <si>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</si>
  <si>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</si>
  <si>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</si>
  <si>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</si>
  <si>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</si>
  <si>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</si>
  <si>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</si>
  <si>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</si>
  <si>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</si>
  <si>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</si>
  <si>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</si>
  <si>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</si>
  <si>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</si>
  <si>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</si>
  <si>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</si>
  <si>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</si>
  <si>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</si>
  <si>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</si>
  <si>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</si>
  <si>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</si>
  <si>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</si>
  <si>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</si>
  <si>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</si>
  <si>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</si>
  <si>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</si>
  <si>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</si>
  <si>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</si>
  <si>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</si>
  <si>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</si>
  <si>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</si>
  <si>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</si>
  <si>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</si>
  <si>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</si>
  <si>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</si>
  <si>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</si>
  <si>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</si>
  <si>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</si>
  <si>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</si>
  <si>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</si>
  <si>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</si>
  <si>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</si>
  <si>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</si>
  <si>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</si>
  <si>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</si>
  <si>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</si>
  <si>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</si>
  <si>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</si>
  <si>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</si>
  <si>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</si>
  <si>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</si>
  <si>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</si>
  <si>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</si>
  <si>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</si>
  <si>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</si>
  <si>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</si>
  <si>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</si>
  <si>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</si>
  <si>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</si>
  <si>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</si>
  <si>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</si>
  <si>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</si>
  <si>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</si>
  <si>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</si>
  <si>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</si>
  <si>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</si>
  <si>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</si>
  <si>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</si>
  <si>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</si>
  <si>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</si>
  <si>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</si>
  <si>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</si>
  <si>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</si>
  <si>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</si>
  <si>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</si>
  <si>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</si>
  <si>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</si>
  <si>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</si>
  <si>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</si>
  <si>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</si>
  <si>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</si>
  <si>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</si>
  <si>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</si>
  <si>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</si>
  <si>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</si>
  <si>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</si>
  <si>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</si>
  <si>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</si>
  <si>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</si>
  <si>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</si>
  <si>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</si>
  <si>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</si>
  <si>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</si>
  <si>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</si>
  <si>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</si>
  <si>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</si>
  <si>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</si>
  <si>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</si>
  <si>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</si>
  <si>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</si>
  <si>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</si>
  <si>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</si>
  <si>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</si>
  <si>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</si>
  <si>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</si>
  <si>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</si>
  <si>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</si>
  <si>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</si>
  <si>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</si>
  <si>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</si>
  <si>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</si>
  <si>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</si>
  <si>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</si>
  <si>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</si>
  <si>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</si>
  <si>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</si>
  <si>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</si>
  <si>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</si>
  <si>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</si>
  <si>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</si>
  <si>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</si>
  <si>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</si>
  <si>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</si>
  <si>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</si>
  <si>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</si>
  <si>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</si>
  <si>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</si>
  <si>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</si>
  <si>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</si>
  <si>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</si>
  <si>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</si>
  <si>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</si>
  <si>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</si>
  <si>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</si>
  <si>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</si>
  <si>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</si>
  <si>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</si>
  <si>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</si>
  <si>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</si>
  <si>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</si>
  <si>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</si>
  <si>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</si>
  <si>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</si>
  <si>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</si>
  <si>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</si>
  <si>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</si>
  <si>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</si>
  <si>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</si>
  <si>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</si>
  <si>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</si>
  <si>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</si>
  <si>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</si>
  <si>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</si>
  <si>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</si>
  <si>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</si>
  <si>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</si>
  <si>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</si>
  <si>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</si>
  <si>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</si>
  <si>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</si>
  <si>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</si>
  <si>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</si>
  <si>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</si>
  <si>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</si>
  <si>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</si>
  <si>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</si>
  <si>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</si>
  <si>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</si>
  <si>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</si>
  <si>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</si>
  <si>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</si>
  <si>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</si>
  <si>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</si>
  <si>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</si>
  <si>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</si>
  <si>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</si>
  <si>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</si>
  <si>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</si>
  <si>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</si>
  <si>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</si>
  <si>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</si>
  <si>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</si>
  <si>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</si>
  <si>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</si>
  <si>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</si>
  <si>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</si>
  <si>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</si>
  <si>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</si>
  <si>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</si>
  <si>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</si>
  <si>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</si>
  <si>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</si>
  <si>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</si>
  <si>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</si>
  <si>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</si>
  <si>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</si>
  <si>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</si>
  <si>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</si>
  <si>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</si>
  <si>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</si>
  <si>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</si>
  <si>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</si>
  <si>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</si>
  <si>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</si>
  <si>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</si>
  <si>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</si>
  <si>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</si>
  <si>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</si>
  <si>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</si>
  <si>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</si>
  <si>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</si>
  <si>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</si>
  <si>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</si>
  <si>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</si>
  <si>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</si>
  <si>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</si>
  <si>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</si>
  <si>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</si>
  <si>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</si>
  <si>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</si>
  <si>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</si>
  <si>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</si>
  <si>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</si>
  <si>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</si>
  <si>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</si>
  <si>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</si>
  <si>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</si>
  <si>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</si>
  <si>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</si>
  <si>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</si>
  <si>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</si>
  <si>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</si>
  <si>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</si>
  <si>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</si>
  <si>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</si>
  <si>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</si>
  <si>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</si>
  <si>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</si>
  <si>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</si>
  <si>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</si>
  <si>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</si>
  <si>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</si>
  <si>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</si>
  <si>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</si>
  <si>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</si>
  <si>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</si>
  <si>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</si>
  <si>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</si>
  <si>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</si>
  <si>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</si>
  <si>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</si>
  <si>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</si>
  <si>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</si>
  <si>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</si>
  <si>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</si>
  <si>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</si>
  <si>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</si>
  <si>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</si>
  <si>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</si>
  <si>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</si>
  <si>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</si>
  <si>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</si>
  <si>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</si>
  <si>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</si>
  <si>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</si>
  <si>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</si>
  <si>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</si>
  <si>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</si>
  <si>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</si>
  <si>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</si>
  <si>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</si>
  <si>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</si>
  <si>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</si>
  <si>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</si>
  <si>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</si>
  <si>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</si>
  <si>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</si>
  <si>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</si>
  <si>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</si>
  <si>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</si>
  <si>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</si>
  <si>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</si>
  <si>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</si>
  <si>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</si>
  <si>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</si>
  <si>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</si>
  <si>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</si>
  <si>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</si>
  <si>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</si>
  <si>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</si>
  <si>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</si>
  <si>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</si>
  <si>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</si>
  <si>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</si>
  <si>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</si>
  <si>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</si>
  <si>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</si>
  <si>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</si>
  <si>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</si>
  <si>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</si>
  <si>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</si>
  <si>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</si>
  <si>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</si>
  <si>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</si>
  <si>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</si>
  <si>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</si>
  <si>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</si>
  <si>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</si>
  <si>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</si>
  <si>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</si>
  <si>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</si>
  <si>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</si>
  <si>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</si>
  <si>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</si>
  <si>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</si>
  <si>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</si>
  <si>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</si>
  <si>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</si>
  <si>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</si>
  <si>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</si>
  <si>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</si>
  <si>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</si>
  <si>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</si>
  <si>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</si>
  <si>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</si>
  <si>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</si>
  <si>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</si>
  <si>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</si>
  <si>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</si>
  <si>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</si>
  <si>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</si>
  <si>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</si>
  <si>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</si>
  <si>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</si>
  <si>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</si>
  <si>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</si>
  <si>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</si>
  <si>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</si>
  <si>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</si>
  <si>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</si>
  <si>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</si>
  <si>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</si>
  <si>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</si>
  <si>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</si>
  <si>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</si>
  <si>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</si>
  <si>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</si>
  <si>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</si>
  <si>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</si>
  <si>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</si>
  <si>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</si>
  <si>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</si>
  <si>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</si>
  <si>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</si>
  <si>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</si>
  <si>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</si>
  <si>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</si>
  <si>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</si>
  <si>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</si>
  <si>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</si>
  <si>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</si>
  <si>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</si>
  <si>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</si>
  <si>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</si>
  <si>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</si>
  <si>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</si>
  <si>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</si>
  <si>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</si>
  <si>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</si>
  <si>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</si>
  <si>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</si>
  <si>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</si>
  <si>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</si>
  <si>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</si>
  <si>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</si>
  <si>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</si>
  <si>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</si>
  <si>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</si>
  <si>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</si>
  <si>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</si>
  <si>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</si>
  <si>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</si>
  <si>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</si>
  <si>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</si>
  <si>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</si>
  <si>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</si>
  <si>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</si>
  <si>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</si>
  <si>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</si>
  <si>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</si>
  <si>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</si>
  <si>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</si>
  <si>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</si>
  <si>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</si>
  <si>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</si>
  <si>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</si>
  <si>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</si>
  <si>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</si>
  <si>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</si>
  <si>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</si>
  <si>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</si>
  <si>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</si>
  <si>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</si>
  <si>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</si>
  <si>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</si>
  <si>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</si>
  <si>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</si>
  <si>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</si>
  <si>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</si>
  <si>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</si>
  <si>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</si>
  <si>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</si>
  <si>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</si>
  <si>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</si>
  <si>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</si>
  <si>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</si>
  <si>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</si>
  <si>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</si>
  <si>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</si>
  <si>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</si>
  <si>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</si>
  <si>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</si>
  <si>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</si>
  <si>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</si>
  <si>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</si>
  <si>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</si>
  <si>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</si>
  <si>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</si>
  <si>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</si>
  <si>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</si>
  <si>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</si>
  <si>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</si>
  <si>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</si>
  <si>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</si>
  <si>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</si>
  <si>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</si>
  <si>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</si>
  <si>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</si>
  <si>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</si>
  <si>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</si>
  <si>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</si>
  <si>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</si>
  <si>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</si>
  <si>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</si>
  <si>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</si>
  <si>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</si>
  <si>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</si>
  <si>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</si>
  <si>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</si>
  <si>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</si>
  <si>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</si>
  <si>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</si>
  <si>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</si>
  <si>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</si>
  <si>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</si>
  <si>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</si>
  <si>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</si>
  <si>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</si>
  <si>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</si>
  <si>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</si>
  <si>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</si>
  <si>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</si>
  <si>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</si>
  <si>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</si>
  <si>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</si>
  <si>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</si>
  <si>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</si>
  <si>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</si>
  <si>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</si>
  <si>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</si>
  <si>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</si>
  <si>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</si>
  <si>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</si>
  <si>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</si>
  <si>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</si>
  <si>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</si>
  <si>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</si>
  <si>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</si>
  <si>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</si>
  <si>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</si>
  <si>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</si>
  <si>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</si>
  <si>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</si>
  <si>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</si>
  <si>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</si>
  <si>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</si>
  <si>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</si>
  <si>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</si>
  <si>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</si>
  <si>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</si>
  <si>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</si>
  <si>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</si>
  <si>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</si>
  <si>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</si>
  <si>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</si>
  <si>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</si>
  <si>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</si>
  <si>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</si>
  <si>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</si>
  <si>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</si>
  <si>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</si>
  <si>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</si>
  <si>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</si>
  <si>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</si>
  <si>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</si>
  <si>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</si>
  <si>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</si>
  <si>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</si>
  <si>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</si>
  <si>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</si>
  <si>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</si>
  <si>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</si>
  <si>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</si>
  <si>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</si>
  <si>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</si>
  <si>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</si>
  <si>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</si>
  <si>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</si>
  <si>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</si>
  <si>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</si>
  <si>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</si>
  <si>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</si>
  <si>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</si>
  <si>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</si>
  <si>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</si>
  <si>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</si>
  <si>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</si>
  <si>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</si>
  <si>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</si>
  <si>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</si>
  <si>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</si>
  <si>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</si>
  <si>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</si>
  <si>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</si>
  <si>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</si>
  <si>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</si>
  <si>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</si>
  <si>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</si>
  <si>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</si>
  <si>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</si>
  <si>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</si>
  <si>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</si>
  <si>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</si>
  <si>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</si>
  <si>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</si>
  <si>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</si>
  <si>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</si>
  <si>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</si>
  <si>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</si>
  <si>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</si>
  <si>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</si>
  <si>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</si>
  <si>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</si>
  <si>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</si>
  <si>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</si>
  <si>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</si>
  <si>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</si>
  <si>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</si>
  <si>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</si>
  <si>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</si>
  <si>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</si>
  <si>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</si>
  <si>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</si>
  <si>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</si>
  <si>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</si>
  <si>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</si>
  <si>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</si>
  <si>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</si>
  <si>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</si>
  <si>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</si>
  <si>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</si>
  <si>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</si>
  <si>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</si>
  <si>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</si>
  <si>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</si>
  <si>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</si>
  <si>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</si>
  <si>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</si>
  <si>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</si>
  <si>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</si>
  <si>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</si>
  <si>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</si>
  <si>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</si>
  <si>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</si>
  <si>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</si>
  <si>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</si>
  <si>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</si>
  <si>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</si>
  <si>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</si>
  <si>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</si>
  <si>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</si>
  <si>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</si>
  <si>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</si>
  <si>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</si>
  <si>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</si>
  <si>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</si>
  <si>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</si>
  <si>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</si>
  <si>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</si>
  <si>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</si>
  <si>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</si>
  <si>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</si>
  <si>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</si>
  <si>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</si>
  <si>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</si>
  <si>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</si>
  <si>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</si>
  <si>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</si>
  <si>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</si>
  <si>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</si>
  <si>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</si>
  <si>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</si>
  <si>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</si>
  <si>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</si>
  <si>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</si>
  <si>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</si>
  <si>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</si>
  <si>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</si>
  <si>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</si>
  <si>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</si>
  <si>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</si>
  <si>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</si>
  <si>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</si>
  <si>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</si>
  <si>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</si>
  <si>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</si>
  <si>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</si>
  <si>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</si>
  <si>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</si>
  <si>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</si>
  <si>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</si>
  <si>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</si>
  <si>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</si>
  <si>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</si>
  <si>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</si>
  <si>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</si>
  <si>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</si>
  <si>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</si>
  <si>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</si>
  <si>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</si>
  <si>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</si>
  <si>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</si>
  <si>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</si>
  <si>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</si>
  <si>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</si>
  <si>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</si>
  <si>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</si>
  <si>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</si>
  <si>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</si>
  <si>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</si>
  <si>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</si>
  <si>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</si>
  <si>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</si>
  <si>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</si>
  <si>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</si>
  <si>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</si>
  <si>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</si>
  <si>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</si>
  <si>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</si>
  <si>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</si>
  <si>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</si>
  <si>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</si>
  <si>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</si>
  <si>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</si>
  <si>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</si>
  <si>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</si>
  <si>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</si>
  <si>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</si>
  <si>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</si>
  <si>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</si>
  <si>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</si>
  <si>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</si>
  <si>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</si>
  <si>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</si>
  <si>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</si>
  <si>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</si>
  <si>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</si>
  <si>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</si>
  <si>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</si>
  <si>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</si>
  <si>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</si>
  <si>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</si>
  <si>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</si>
  <si>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</si>
  <si>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</si>
  <si>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</si>
  <si>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</si>
  <si>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</si>
  <si>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</si>
  <si>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</si>
  <si>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</si>
  <si>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</si>
  <si>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</si>
  <si>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</si>
  <si>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</si>
  <si>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</si>
  <si>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</si>
  <si>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</si>
  <si>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</si>
  <si>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</si>
  <si>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</si>
  <si>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</si>
  <si>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</si>
  <si>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</si>
  <si>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</si>
  <si>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</si>
  <si>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</si>
  <si>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</si>
  <si>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</si>
  <si>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</si>
  <si>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</si>
  <si>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</si>
  <si>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</si>
  <si>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</si>
  <si>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</si>
  <si>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</si>
  <si>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</si>
  <si>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</si>
  <si>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</si>
  <si>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</si>
  <si>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</si>
  <si>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</si>
  <si>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</si>
  <si>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</si>
  <si>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</si>
  <si>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</si>
  <si>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</si>
  <si>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</si>
  <si>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</si>
  <si>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</si>
  <si>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</si>
  <si>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</si>
  <si>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</si>
  <si>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</si>
  <si>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</si>
  <si>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</si>
  <si>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</si>
  <si>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</si>
  <si>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</si>
  <si>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</si>
  <si>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</si>
  <si>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</si>
  <si>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</si>
  <si>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</si>
  <si>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</si>
  <si>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</si>
  <si>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</si>
  <si>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</si>
  <si>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</si>
  <si>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</si>
  <si>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</si>
  <si>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</si>
  <si>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</si>
  <si>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</si>
  <si>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</si>
  <si>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</si>
  <si>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</si>
  <si>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</si>
  <si>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</si>
  <si>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</si>
  <si>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</si>
  <si>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</si>
  <si>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</si>
  <si>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</si>
  <si>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</si>
  <si>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</si>
  <si>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</si>
  <si>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</si>
  <si>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</si>
  <si>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</si>
  <si>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</si>
  <si>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</si>
  <si>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</si>
  <si>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</si>
  <si>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</si>
  <si>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</si>
  <si>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</si>
  <si>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</si>
  <si>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</si>
  <si>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</si>
  <si>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</si>
  <si>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</si>
  <si>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</si>
  <si>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</si>
  <si>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</si>
  <si>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</si>
  <si>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</si>
  <si>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</si>
  <si>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</si>
  <si>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</si>
  <si>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</si>
  <si>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</si>
  <si>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</si>
  <si>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</si>
  <si>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</si>
  <si>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</si>
  <si>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</si>
  <si>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</si>
  <si>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</si>
  <si>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</si>
  <si>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</si>
  <si>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</si>
  <si>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</si>
  <si>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</si>
  <si>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</si>
  <si>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</si>
  <si>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</si>
  <si>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</si>
  <si>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</si>
  <si>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</si>
  <si>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</si>
  <si>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</si>
  <si>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</si>
  <si>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</si>
  <si>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</si>
  <si>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</si>
  <si>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</si>
  <si>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</si>
  <si>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</si>
  <si>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</si>
  <si>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</si>
  <si>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</si>
  <si>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</si>
  <si>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</si>
  <si>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</si>
  <si>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</si>
  <si>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</si>
  <si>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</si>
  <si>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</si>
  <si>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</si>
  <si>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</si>
  <si>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</si>
  <si>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</si>
  <si>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</si>
  <si>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</si>
  <si>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</si>
  <si>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</si>
  <si>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</si>
  <si>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</si>
  <si>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</si>
  <si>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</si>
  <si>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</si>
  <si>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</si>
  <si>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</si>
  <si>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</si>
  <si>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</si>
  <si>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</si>
  <si>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</si>
  <si>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</si>
  <si>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</si>
  <si>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</si>
  <si>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</si>
  <si>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</si>
  <si>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</si>
  <si>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</si>
  <si>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</si>
  <si>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</si>
  <si>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</si>
  <si>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</si>
  <si>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</si>
  <si>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</si>
  <si>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</si>
  <si>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</si>
  <si>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</si>
  <si>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</si>
  <si>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</si>
  <si>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</si>
  <si>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</si>
  <si>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</si>
  <si>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</si>
  <si>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</si>
  <si>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</si>
  <si>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</si>
  <si>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</si>
  <si>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</si>
  <si>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</si>
  <si>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</si>
  <si>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</si>
  <si>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</si>
  <si>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</si>
  <si>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</si>
  <si>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</si>
  <si>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</si>
  <si>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</si>
  <si>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</si>
  <si>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</si>
  <si>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</si>
  <si>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</si>
  <si>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</si>
  <si>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</si>
  <si>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</si>
  <si>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</si>
  <si>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</si>
  <si>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</si>
  <si>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</si>
  <si>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</si>
  <si>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</si>
  <si>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</si>
  <si>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</si>
  <si>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</si>
  <si>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</si>
  <si>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</si>
  <si>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</si>
  <si>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</si>
  <si>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</si>
  <si>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</si>
  <si>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</si>
  <si>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</si>
  <si>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</si>
  <si>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</si>
  <si>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</si>
  <si>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</si>
  <si>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</si>
  <si>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</si>
  <si>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</si>
  <si>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</si>
  <si>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</si>
  <si>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</si>
  <si>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</si>
  <si>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</si>
  <si>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</si>
  <si>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</si>
  <si>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</si>
  <si>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</si>
  <si>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</si>
  <si>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</si>
  <si>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</si>
  <si>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</si>
  <si>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</si>
  <si>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</si>
  <si>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</si>
  <si>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</si>
  <si>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</si>
  <si>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</si>
  <si>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</si>
  <si>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</si>
  <si>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</si>
  <si>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</si>
  <si>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</si>
  <si>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</si>
  <si>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</si>
  <si>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</si>
  <si>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</si>
  <si>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</si>
  <si>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</si>
  <si>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</si>
  <si>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</si>
  <si>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</si>
  <si>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</si>
  <si>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</si>
  <si>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</si>
  <si>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</si>
  <si>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</si>
  <si>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</si>
  <si>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</si>
  <si>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</si>
  <si>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</si>
  <si>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</si>
  <si>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</si>
  <si>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</si>
  <si>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</si>
  <si>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</si>
  <si>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</si>
  <si>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</si>
  <si>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</si>
  <si>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</si>
  <si>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</si>
  <si>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</si>
  <si>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</si>
  <si>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</si>
  <si>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</si>
  <si>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</si>
  <si>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</si>
  <si>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</si>
  <si>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</si>
  <si>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</si>
  <si>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</si>
  <si>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</si>
  <si>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</si>
  <si>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</si>
  <si>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</si>
  <si>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</si>
  <si>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</si>
  <si>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</si>
  <si>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</si>
  <si>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</si>
  <si>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</si>
  <si>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</si>
  <si>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</si>
  <si>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</si>
  <si>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</si>
  <si>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</si>
  <si>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</si>
  <si>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</si>
  <si>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</si>
  <si>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</si>
  <si>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</si>
  <si>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</si>
  <si>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</si>
  <si>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</si>
  <si>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</si>
  <si>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</si>
  <si>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</si>
  <si>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</si>
  <si>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</si>
  <si>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</si>
  <si>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</si>
  <si>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</si>
  <si>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</si>
  <si>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</si>
  <si>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</si>
  <si>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</si>
  <si>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</si>
  <si>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</si>
  <si>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</si>
  <si>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</si>
  <si>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</si>
  <si>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</si>
  <si>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</si>
  <si>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</si>
  <si>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</si>
  <si>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</si>
  <si>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</si>
  <si>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</si>
  <si>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</si>
  <si>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</si>
  <si>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</si>
  <si>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</si>
  <si>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</si>
  <si>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</si>
  <si>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</si>
  <si>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</si>
  <si>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</si>
  <si>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</si>
  <si>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</si>
  <si>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</si>
  <si>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</si>
  <si>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</si>
  <si>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</si>
  <si>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</si>
  <si>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</si>
  <si>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</si>
  <si>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</si>
  <si>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</si>
  <si>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</si>
  <si>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</si>
  <si>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</si>
  <si>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</si>
  <si>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</si>
  <si>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</si>
  <si>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</si>
  <si>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</si>
  <si>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</si>
  <si>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</si>
  <si>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</si>
  <si>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</si>
  <si>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</si>
  <si>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</si>
  <si>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</si>
  <si>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</si>
  <si>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</si>
  <si>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</si>
  <si>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</si>
  <si>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</si>
  <si>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</si>
  <si>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</si>
  <si>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</si>
  <si>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</si>
  <si>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</si>
  <si>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</si>
  <si>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</si>
  <si>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</si>
  <si>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</si>
  <si>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</si>
  <si>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</si>
  <si>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</si>
  <si>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</si>
  <si>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</si>
  <si>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</si>
  <si>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</si>
  <si>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</si>
  <si>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</si>
  <si>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</si>
  <si>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</si>
  <si>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</si>
  <si>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</si>
  <si>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</si>
  <si>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</si>
  <si>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</si>
  <si>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</si>
  <si>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</si>
  <si>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</si>
  <si>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</si>
  <si>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</si>
  <si>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</si>
  <si>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</si>
  <si>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</si>
  <si>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</si>
  <si>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</si>
  <si>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</si>
  <si>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</si>
  <si>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</si>
  <si>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</si>
  <si>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</si>
  <si>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</si>
  <si>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</si>
  <si>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</si>
  <si>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</si>
  <si>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</si>
  <si>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</si>
  <si>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</si>
  <si>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</si>
  <si>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</si>
  <si>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</si>
  <si>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</si>
  <si>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</si>
  <si>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</si>
  <si>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</si>
  <si>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</si>
  <si>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</si>
  <si>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</si>
  <si>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</si>
  <si>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</si>
  <si>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</si>
  <si>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</si>
  <si>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</si>
  <si>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</si>
  <si>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</si>
  <si>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</si>
  <si>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</si>
  <si>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</si>
  <si>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</si>
  <si>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</si>
  <si>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</si>
  <si>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</si>
  <si>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</si>
  <si>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</si>
  <si>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</si>
  <si>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</si>
  <si>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</si>
  <si>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</si>
  <si>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</si>
  <si>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</si>
  <si>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</si>
  <si>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</si>
  <si>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</si>
  <si>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</si>
  <si>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</si>
  <si>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</si>
  <si>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</si>
  <si>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</si>
  <si>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</si>
  <si>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</si>
  <si>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</si>
  <si>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</si>
  <si>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</si>
  <si>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</si>
  <si>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</si>
  <si>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</si>
  <si>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</si>
  <si>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</si>
  <si>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</si>
  <si>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</si>
  <si>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</si>
  <si>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</si>
  <si>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</si>
  <si>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</si>
  <si>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</si>
  <si>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</si>
  <si>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</si>
  <si>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</si>
  <si>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</si>
  <si>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</si>
  <si>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</si>
  <si>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</si>
  <si>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</si>
  <si>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</si>
  <si>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</si>
  <si>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</si>
  <si>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</si>
  <si>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</si>
  <si>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</si>
  <si>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</si>
  <si>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</si>
  <si>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</si>
  <si>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</si>
  <si>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</si>
  <si>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</si>
  <si>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</si>
  <si>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</si>
  <si>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</si>
  <si>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</si>
  <si>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</si>
  <si>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</si>
  <si>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</si>
  <si>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</si>
  <si>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</si>
  <si>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</si>
  <si>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</si>
  <si>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</si>
  <si>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</si>
  <si>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</si>
  <si>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</si>
  <si>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</si>
  <si>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</si>
  <si>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</si>
  <si>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</si>
  <si>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</si>
  <si>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</si>
  <si>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</si>
  <si>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</si>
  <si>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</si>
  <si>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</si>
  <si>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</si>
  <si>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</si>
  <si>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</si>
  <si>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</si>
  <si>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</si>
  <si>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</si>
  <si>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</si>
  <si>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</si>
  <si>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</si>
  <si>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</si>
  <si>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</si>
  <si>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</si>
  <si>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</si>
  <si>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</si>
  <si>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</si>
  <si>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</si>
  <si>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</si>
  <si>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</si>
  <si>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</si>
  <si>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</si>
  <si>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</si>
  <si>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</si>
  <si>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</si>
  <si>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</si>
  <si>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</si>
  <si>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</si>
  <si>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</si>
  <si>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</si>
  <si>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</si>
  <si>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</si>
  <si>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</si>
  <si>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</si>
  <si>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</si>
  <si>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</si>
  <si>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</si>
  <si>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</si>
  <si>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</si>
  <si>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</si>
  <si>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</si>
  <si>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</si>
  <si>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</si>
  <si>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</si>
  <si>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</si>
  <si>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</si>
  <si>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</si>
  <si>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</si>
  <si>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</si>
  <si>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</si>
  <si>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</si>
  <si>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</si>
  <si>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</si>
  <si>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</si>
  <si>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</si>
  <si>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</si>
  <si>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</si>
  <si>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</si>
  <si>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</si>
  <si>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</si>
  <si>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</si>
  <si>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</si>
  <si>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</si>
  <si>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</si>
  <si>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</si>
  <si>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</si>
  <si>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</si>
  <si>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</si>
  <si>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</si>
  <si>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</si>
  <si>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</si>
  <si>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</si>
  <si>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</si>
  <si>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</si>
  <si>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</si>
  <si>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</si>
  <si>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</si>
  <si>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</si>
  <si>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</si>
  <si>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</si>
  <si>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</si>
  <si>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</si>
  <si>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</si>
  <si>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</si>
  <si>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</si>
  <si>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</si>
  <si>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</si>
  <si>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</si>
  <si>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</si>
  <si>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</si>
  <si>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</si>
  <si>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</si>
  <si>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</si>
  <si>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</si>
  <si>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</si>
  <si>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</si>
  <si>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</si>
  <si>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</si>
  <si>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</si>
  <si>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</si>
  <si>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</si>
  <si>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</si>
  <si>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</si>
  <si>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</si>
  <si>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</si>
  <si>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</si>
  <si>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</si>
  <si>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</si>
  <si>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</si>
  <si>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</si>
  <si>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</si>
  <si>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</si>
  <si>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</si>
  <si>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</si>
  <si>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</si>
  <si>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</si>
  <si>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</si>
  <si>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</si>
  <si>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</si>
  <si>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</si>
  <si>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</si>
  <si>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</si>
  <si>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</si>
  <si>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</si>
  <si>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</si>
  <si>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</si>
  <si>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</si>
  <si>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</si>
  <si>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</si>
  <si>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</si>
  <si>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</si>
  <si>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</si>
  <si>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</si>
  <si>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</si>
  <si>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</si>
  <si>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</si>
  <si>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</si>
  <si>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</si>
  <si>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</si>
  <si>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</si>
  <si>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</si>
  <si>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</si>
  <si>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</si>
  <si>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</si>
  <si>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</si>
  <si>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</si>
  <si>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</si>
  <si>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</si>
  <si>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</si>
  <si>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</si>
  <si>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</si>
  <si>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</si>
  <si>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</si>
  <si>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</si>
  <si>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</si>
  <si>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</si>
  <si>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</si>
  <si>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</si>
  <si>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</si>
  <si>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</si>
  <si>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</si>
  <si>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</si>
  <si>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</si>
  <si>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</si>
  <si>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</si>
  <si>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</si>
  <si>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</si>
  <si>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</si>
  <si>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</si>
  <si>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</si>
  <si>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</si>
  <si>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</si>
  <si>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</si>
  <si>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</si>
  <si>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</si>
  <si>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</si>
  <si>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</si>
  <si>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</si>
  <si>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</si>
  <si>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</si>
  <si>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</si>
  <si>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</si>
  <si>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</si>
  <si>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</si>
  <si>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</si>
  <si>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</si>
  <si>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</si>
  <si>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</si>
  <si>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</si>
  <si>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</si>
  <si>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</si>
  <si>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</si>
  <si>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</si>
  <si>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</si>
  <si>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</si>
  <si>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</si>
  <si>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</si>
  <si>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</si>
  <si>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</si>
  <si>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</si>
  <si>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</si>
  <si>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</si>
  <si>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</si>
  <si>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</si>
  <si>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</si>
  <si>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</si>
  <si>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</si>
  <si>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</si>
  <si>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</si>
  <si>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</si>
  <si>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</si>
  <si>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</si>
  <si>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</si>
  <si>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</si>
  <si>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</si>
  <si>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</si>
  <si>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</si>
  <si>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</si>
  <si>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</si>
  <si>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</si>
  <si>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</si>
  <si>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</si>
  <si>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</si>
  <si>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</si>
  <si>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</si>
  <si>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</si>
  <si>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</si>
  <si>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</si>
  <si>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</si>
  <si>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</si>
  <si>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</si>
  <si>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</si>
  <si>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</si>
  <si>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</si>
  <si>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</si>
  <si>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</si>
  <si>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</si>
  <si>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</si>
  <si>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</si>
  <si>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</si>
  <si>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</si>
  <si>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</si>
  <si>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</si>
  <si>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</si>
  <si>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</si>
  <si>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</si>
  <si>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</si>
  <si>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</si>
  <si>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</si>
  <si>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</si>
  <si>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</si>
  <si>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</si>
  <si>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</si>
  <si>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</si>
  <si>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</si>
  <si>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</si>
  <si>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</si>
  <si>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</si>
  <si>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</si>
  <si>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</si>
  <si>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</si>
  <si>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</si>
  <si>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</si>
  <si>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</si>
  <si>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</si>
  <si>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</si>
  <si>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</si>
  <si>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</si>
  <si>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</si>
  <si>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</si>
  <si>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</si>
  <si>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</si>
  <si>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</si>
  <si>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</si>
  <si>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</si>
  <si>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</si>
  <si>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</si>
  <si>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</si>
  <si>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</si>
  <si>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</si>
  <si>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</si>
  <si>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</si>
  <si>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</si>
  <si>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</si>
  <si>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</si>
  <si>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</si>
  <si>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</si>
  <si>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</si>
  <si>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</si>
  <si>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</si>
  <si>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</si>
  <si>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</si>
  <si>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</si>
  <si>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</si>
  <si>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</si>
  <si>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</si>
  <si>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</si>
  <si>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</si>
  <si>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</si>
  <si>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</si>
  <si>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</si>
  <si>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</si>
  <si>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</si>
  <si>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</si>
  <si>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</si>
  <si>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</si>
  <si>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</si>
  <si>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</si>
  <si>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</si>
  <si>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</si>
  <si>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</si>
  <si>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</si>
  <si>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</si>
  <si>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</si>
  <si>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</si>
  <si>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</si>
  <si>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</si>
  <si>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</si>
  <si>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</si>
  <si>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</si>
  <si>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</si>
  <si>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</si>
  <si>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</si>
  <si>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</si>
  <si>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</si>
  <si>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</si>
  <si>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</si>
  <si>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</si>
  <si>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</si>
  <si>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</si>
  <si>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</si>
  <si>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</si>
  <si>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</si>
  <si>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</si>
  <si>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</si>
  <si>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</si>
  <si>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</si>
  <si>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</si>
  <si>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</si>
  <si>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</si>
  <si>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</si>
  <si>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</si>
  <si>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</si>
  <si>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</si>
  <si>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</si>
  <si>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</si>
  <si>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</si>
  <si>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</si>
  <si>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</si>
  <si>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</si>
  <si>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</si>
  <si>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</si>
  <si>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</si>
  <si>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</si>
  <si>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</si>
  <si>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</si>
  <si>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</si>
  <si>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</si>
  <si>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</si>
  <si>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</si>
  <si>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</si>
  <si>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</si>
  <si>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</si>
  <si>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</si>
  <si>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</si>
  <si>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</si>
  <si>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</si>
  <si>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</si>
  <si>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</si>
  <si>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</si>
  <si>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</si>
  <si>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</si>
  <si>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</si>
  <si>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</si>
  <si>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</si>
  <si>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</si>
  <si>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</si>
  <si>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</si>
  <si>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</si>
  <si>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</si>
  <si>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</si>
  <si>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</si>
  <si>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</si>
  <si>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</si>
  <si>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</si>
  <si>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</si>
  <si>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</si>
  <si>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</si>
  <si>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</si>
  <si>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</si>
  <si>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</si>
  <si>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</si>
  <si>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</si>
  <si>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</si>
  <si>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</si>
  <si>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</si>
  <si>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</si>
  <si>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</si>
  <si>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</si>
  <si>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</si>
  <si>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</si>
  <si>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</si>
  <si>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</si>
  <si>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</si>
  <si>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</si>
  <si>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</si>
  <si>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</si>
  <si>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</si>
  <si>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</si>
  <si>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</si>
  <si>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</si>
  <si>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</si>
  <si>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</si>
  <si>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</si>
  <si>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</si>
  <si>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</si>
  <si>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</si>
  <si>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</si>
  <si>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</si>
  <si>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</si>
  <si>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</si>
  <si>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</si>
  <si>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</si>
  <si>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</si>
  <si>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</si>
  <si>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</si>
  <si>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</si>
  <si>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</si>
  <si>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</si>
  <si>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</si>
  <si>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</si>
  <si>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</si>
  <si>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</si>
  <si>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</si>
  <si>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</si>
  <si>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</si>
  <si>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</si>
  <si>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</si>
  <si>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</si>
  <si>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</si>
  <si>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</si>
  <si>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</si>
  <si>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</si>
  <si>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</si>
  <si>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</si>
  <si>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</si>
  <si>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</si>
  <si>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</si>
  <si>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</si>
  <si>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</si>
  <si>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</si>
  <si>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</si>
  <si>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</si>
  <si>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</si>
  <si>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</si>
  <si>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</si>
  <si>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</si>
  <si>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</si>
  <si>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</si>
  <si>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</si>
  <si>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</si>
  <si>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</si>
  <si>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</si>
  <si>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</si>
  <si>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</si>
  <si>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</si>
  <si>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</si>
  <si>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</si>
  <si>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</si>
  <si>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</si>
  <si>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</si>
  <si>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</si>
  <si>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</si>
  <si>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</si>
  <si>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</si>
  <si>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</si>
  <si>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</si>
  <si>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</si>
  <si>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</si>
  <si>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</si>
  <si>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</si>
  <si>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</si>
  <si>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</si>
  <si>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</si>
  <si>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</si>
  <si>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</si>
  <si>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</si>
  <si>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</si>
  <si>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</si>
  <si>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</si>
  <si>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</si>
  <si>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</si>
  <si>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</si>
  <si>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</si>
  <si>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</si>
  <si>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</si>
  <si>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</si>
  <si>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</si>
  <si>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</si>
  <si>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</si>
  <si>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</si>
  <si>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</si>
  <si>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</si>
  <si>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</si>
  <si>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</si>
  <si>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</si>
  <si>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</si>
  <si>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</si>
  <si>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</si>
  <si>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</si>
  <si>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</si>
  <si>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</si>
  <si>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</si>
  <si>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</si>
  <si>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</si>
  <si>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</si>
  <si>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</si>
  <si>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</si>
  <si>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</si>
  <si>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</si>
  <si>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</si>
  <si>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</si>
  <si>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</si>
  <si>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</si>
  <si>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</si>
  <si>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</si>
  <si>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</si>
  <si>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</si>
  <si>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</si>
  <si>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</si>
  <si>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</si>
  <si>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</si>
  <si>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</si>
  <si>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</si>
  <si>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</si>
  <si>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</si>
  <si>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</si>
  <si>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</si>
  <si>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</si>
  <si>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</si>
  <si>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</si>
  <si>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</si>
  <si>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</si>
  <si>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</si>
  <si>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</si>
  <si>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</si>
  <si>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</si>
  <si>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</si>
  <si>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</si>
  <si>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</si>
  <si>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</si>
  <si>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</si>
  <si>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</si>
  <si>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</si>
  <si>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</si>
  <si>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</si>
  <si>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</si>
  <si>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</si>
  <si>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</si>
  <si>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</si>
  <si>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</si>
  <si>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</si>
  <si>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</si>
  <si>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</si>
  <si>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</si>
  <si>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</si>
  <si>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</si>
  <si>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</si>
  <si>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</si>
  <si>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</si>
  <si>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</si>
  <si>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</si>
  <si>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</si>
  <si>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</si>
  <si>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</si>
  <si>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</si>
  <si>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</si>
  <si>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</si>
  <si>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</si>
  <si>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</si>
  <si>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</si>
  <si>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</si>
  <si>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</si>
  <si>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</si>
  <si>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</si>
  <si>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</si>
  <si>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</si>
  <si>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</si>
  <si>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</si>
  <si>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</si>
  <si>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</si>
  <si>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</si>
  <si>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</si>
  <si>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</si>
  <si>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</si>
  <si>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</si>
  <si>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</si>
  <si>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</si>
  <si>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</si>
  <si>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</si>
  <si>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</si>
  <si>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</si>
  <si>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</si>
  <si>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</si>
  <si>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</si>
  <si>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</si>
  <si>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</si>
  <si>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</si>
  <si>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</si>
  <si>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</si>
  <si>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</si>
  <si>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</si>
  <si>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</si>
  <si>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</si>
  <si>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</si>
  <si>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</si>
  <si>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</si>
  <si>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</si>
  <si>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</si>
  <si>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</si>
  <si>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</si>
  <si>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</si>
  <si>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</si>
  <si>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</si>
  <si>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</si>
  <si>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</si>
  <si>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</si>
  <si>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</si>
  <si>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</si>
  <si>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</si>
  <si>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</si>
  <si>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</si>
  <si>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</si>
  <si>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</si>
  <si>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</si>
  <si>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</si>
  <si>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</si>
  <si>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</si>
  <si>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</si>
  <si>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</si>
  <si>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</si>
  <si>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</si>
  <si>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</si>
  <si>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</si>
  <si>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</si>
  <si>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</si>
  <si>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</si>
  <si>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</si>
  <si>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</si>
  <si>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</si>
  <si>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</si>
  <si>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</si>
  <si>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</si>
  <si>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</si>
  <si>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</si>
  <si>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</si>
  <si>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</si>
  <si>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</si>
  <si>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</si>
  <si>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</si>
  <si>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</si>
  <si>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</si>
  <si>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</si>
  <si>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</si>
  <si>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</si>
  <si>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</si>
  <si>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</si>
  <si>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</si>
  <si>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</si>
  <si>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</si>
  <si>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</si>
  <si>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</si>
  <si>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</si>
  <si>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</si>
  <si>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</si>
  <si>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</si>
  <si>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</si>
  <si>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</si>
  <si>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</si>
  <si>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</si>
  <si>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</si>
  <si>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</si>
  <si>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</si>
  <si>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</si>
  <si>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</si>
  <si>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</si>
  <si>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</si>
  <si>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</si>
  <si>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</si>
  <si>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</si>
  <si>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</si>
  <si>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</si>
  <si>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</si>
  <si>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</si>
  <si>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</si>
  <si>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</si>
  <si>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</si>
  <si>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</si>
  <si>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</si>
  <si>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</si>
  <si>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</si>
  <si>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</si>
  <si>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</si>
  <si>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</si>
  <si>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</si>
  <si>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</si>
  <si>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</si>
  <si>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</si>
  <si>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</si>
  <si>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</si>
  <si>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</si>
  <si>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</si>
  <si>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</si>
  <si>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</si>
  <si>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</si>
  <si>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</si>
  <si>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</si>
  <si>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</si>
  <si>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</si>
  <si>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</si>
  <si>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</si>
  <si>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</si>
  <si>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</si>
  <si>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</si>
  <si>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</si>
  <si>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</si>
  <si>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</si>
  <si>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</si>
  <si>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</si>
  <si>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</si>
  <si>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</si>
  <si>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</si>
  <si>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</si>
  <si>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</si>
  <si>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</si>
  <si>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</si>
  <si>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</si>
  <si>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</si>
  <si>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</si>
  <si>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</si>
  <si>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</si>
  <si>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</si>
  <si>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</si>
  <si>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</si>
  <si>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</si>
  <si>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</si>
  <si>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</si>
  <si>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</si>
  <si>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</si>
  <si>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</si>
  <si>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</si>
  <si>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</si>
  <si>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</si>
  <si>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</si>
  <si>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</si>
  <si>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</si>
  <si>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</si>
  <si>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</si>
  <si>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</si>
  <si>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</si>
  <si>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</si>
  <si>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</si>
  <si>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</si>
  <si>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</si>
  <si>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</si>
  <si>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</si>
  <si>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</si>
  <si>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</si>
  <si>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</si>
  <si>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</si>
  <si>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</si>
  <si>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</si>
  <si>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</si>
  <si>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</si>
  <si>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</si>
  <si>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</si>
  <si>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</si>
  <si>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</si>
  <si>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</si>
  <si>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</si>
  <si>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</si>
  <si>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</si>
  <si>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</si>
  <si>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</si>
  <si>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</si>
  <si>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</si>
  <si>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</si>
  <si>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</si>
  <si>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</si>
  <si>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</si>
  <si>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</si>
  <si>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</si>
  <si>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</si>
  <si>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</si>
  <si>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</si>
  <si>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</si>
  <si>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</si>
  <si>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</si>
  <si>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</si>
  <si>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</si>
  <si>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</si>
  <si>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</si>
  <si>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</si>
  <si>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</si>
  <si>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</si>
  <si>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</si>
  <si>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</si>
  <si>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</si>
  <si>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</si>
  <si>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</si>
  <si>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</si>
  <si>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</si>
  <si>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</si>
  <si>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</si>
  <si>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</si>
  <si>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</si>
  <si>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</si>
  <si>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</si>
  <si>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</si>
  <si>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</si>
  <si>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</si>
  <si>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</si>
  <si>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</si>
  <si>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</si>
  <si>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</si>
  <si>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</si>
  <si>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</si>
  <si>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</si>
  <si>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</si>
  <si>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</si>
  <si>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</si>
  <si>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</si>
  <si>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</si>
  <si>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</si>
  <si>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</si>
  <si>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</si>
  <si>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</si>
  <si>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</si>
  <si>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</si>
  <si>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</si>
  <si>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</si>
  <si>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</si>
  <si>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</si>
  <si>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</si>
  <si>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</si>
  <si>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</si>
  <si>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</si>
  <si>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</si>
  <si>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</si>
  <si>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</si>
  <si>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</si>
  <si>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</si>
  <si>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</si>
  <si>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</si>
  <si>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</si>
  <si>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</si>
  <si>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</si>
  <si>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</si>
  <si>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</si>
  <si>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</si>
  <si>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</si>
  <si>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</si>
  <si>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</si>
  <si>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</si>
  <si>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</si>
  <si>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</si>
  <si>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</si>
  <si>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</si>
  <si>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</si>
  <si>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</si>
  <si>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</si>
  <si>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</si>
  <si>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</si>
  <si>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</si>
  <si>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</si>
  <si>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</si>
  <si>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</si>
  <si>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</si>
  <si>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</si>
  <si>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</si>
  <si>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</si>
  <si>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</si>
  <si>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</si>
  <si>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</si>
  <si>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</si>
  <si>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</si>
  <si>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</si>
  <si>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</si>
  <si>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</si>
  <si>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</si>
  <si>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</si>
  <si>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</si>
  <si>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</si>
  <si>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</si>
  <si>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</si>
  <si>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</si>
  <si>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</si>
  <si>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</si>
  <si>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</si>
  <si>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</si>
  <si>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</si>
  <si>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</si>
  <si>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</si>
  <si>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</si>
  <si>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</si>
  <si>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</si>
  <si>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</si>
  <si>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</si>
  <si>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</si>
  <si>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</si>
  <si>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</si>
  <si>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</si>
  <si>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</si>
  <si>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</si>
  <si>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</si>
  <si>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</si>
  <si>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</si>
  <si>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</si>
  <si>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</si>
  <si>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</si>
  <si>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</si>
  <si>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</si>
  <si>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</si>
  <si>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</si>
  <si>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</si>
  <si>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</si>
  <si>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</si>
  <si>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</si>
  <si>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</si>
  <si>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</si>
  <si>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</si>
  <si>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</si>
  <si>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</si>
  <si>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</si>
  <si>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</si>
  <si>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</si>
  <si>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</si>
  <si>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</si>
  <si>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</si>
  <si>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</si>
  <si>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</si>
  <si>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</si>
  <si>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</si>
  <si>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</si>
  <si>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</si>
  <si>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</si>
  <si>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</si>
  <si>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</si>
  <si>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</si>
  <si>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</si>
  <si>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</si>
  <si>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</si>
  <si>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</si>
  <si>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</si>
  <si>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</si>
  <si>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</si>
  <si>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</si>
  <si>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</si>
  <si>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</si>
  <si>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</si>
  <si>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</si>
  <si>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</si>
  <si>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</si>
  <si>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</si>
  <si>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</si>
  <si>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</si>
  <si>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</si>
  <si>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</si>
  <si>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</si>
  <si>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</si>
  <si>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</si>
  <si>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</si>
  <si>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</si>
  <si>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</si>
  <si>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</si>
  <si>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</si>
  <si>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</si>
  <si>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</si>
  <si>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</si>
  <si>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</si>
  <si>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</si>
  <si>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</si>
  <si>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</si>
  <si>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</si>
  <si>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</si>
  <si>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</si>
  <si>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</si>
  <si>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</si>
  <si>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</si>
  <si>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</si>
  <si>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</si>
  <si>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</si>
  <si>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</si>
  <si>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</si>
  <si>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</si>
  <si>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</si>
  <si>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</si>
  <si>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</si>
  <si>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</si>
  <si>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</si>
  <si>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</si>
  <si>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</si>
  <si>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</si>
  <si>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</si>
  <si>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</si>
  <si>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</si>
  <si>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</si>
  <si>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</si>
  <si>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</si>
  <si>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</si>
  <si>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</si>
  <si>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</si>
  <si>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</si>
  <si>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</si>
  <si>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</si>
  <si>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</si>
  <si>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</si>
  <si>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</si>
  <si>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</si>
  <si>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</si>
  <si>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</si>
  <si>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</si>
  <si>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</si>
  <si>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</si>
  <si>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</si>
  <si>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</si>
  <si>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</si>
  <si>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</si>
  <si>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</si>
  <si>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</si>
  <si>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</si>
  <si>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</si>
  <si>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</si>
  <si>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</si>
  <si>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</si>
  <si>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</si>
  <si>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</si>
  <si>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</si>
  <si>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</si>
  <si>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</si>
  <si>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</si>
  <si>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</si>
  <si>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</si>
  <si>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</si>
  <si>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</si>
  <si>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</si>
  <si>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</si>
  <si>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</si>
  <si>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</si>
  <si>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</si>
  <si>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</si>
  <si>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</si>
  <si>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</si>
  <si>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</si>
  <si>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</si>
  <si>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</si>
  <si>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</si>
  <si>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</si>
  <si>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</si>
  <si>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</si>
  <si>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</si>
  <si>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</si>
  <si>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</si>
  <si>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</si>
  <si>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</si>
  <si>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</si>
  <si>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</si>
  <si>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</si>
  <si>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</si>
  <si>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</si>
  <si>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</si>
  <si>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</si>
  <si>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</si>
  <si>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</si>
  <si>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</si>
  <si>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</si>
  <si>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</si>
  <si>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</si>
  <si>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</si>
  <si>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</si>
  <si>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</si>
  <si>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</si>
  <si>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</si>
  <si>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</si>
  <si>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</si>
  <si>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</si>
  <si>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</si>
  <si>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</si>
  <si>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</si>
  <si>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</si>
  <si>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</si>
  <si>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</si>
  <si>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</si>
  <si>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</si>
  <si>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</si>
  <si>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</si>
  <si>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</si>
  <si>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</si>
  <si>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</si>
  <si>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</si>
  <si>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</si>
  <si>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</si>
  <si>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</si>
  <si>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</si>
  <si>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</si>
  <si>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</si>
  <si>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</si>
  <si>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</si>
  <si>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</si>
  <si>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</si>
  <si>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</si>
  <si>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</si>
  <si>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</si>
  <si>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</si>
  <si>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</si>
  <si>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</si>
  <si>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</si>
  <si>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</si>
  <si>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</si>
  <si>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</si>
  <si>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</si>
  <si>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</si>
  <si>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</si>
  <si>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</si>
  <si>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</si>
  <si>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</si>
  <si>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</si>
  <si>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</si>
  <si>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</si>
  <si>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</si>
  <si>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</si>
  <si>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</si>
  <si>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</si>
  <si>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</si>
  <si>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</si>
  <si>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</si>
  <si>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</si>
  <si>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</si>
  <si>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</si>
  <si>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</si>
  <si>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</si>
  <si>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</si>
  <si>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</si>
  <si>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</si>
  <si>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</si>
  <si>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</si>
  <si>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</si>
  <si>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</si>
  <si>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</si>
  <si>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</si>
  <si>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</si>
  <si>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</si>
  <si>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</si>
  <si>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</si>
  <si>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</si>
  <si>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</si>
  <si>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</si>
  <si>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</si>
  <si>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</si>
  <si>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</si>
  <si>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</si>
  <si>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</si>
  <si>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</si>
  <si>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</si>
  <si>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</si>
  <si>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</si>
  <si>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</si>
  <si>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</si>
  <si>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</si>
  <si>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</si>
  <si>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</si>
  <si>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</si>
  <si>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</si>
  <si>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</si>
  <si>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</si>
  <si>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</si>
  <si>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</si>
  <si>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</si>
  <si>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</si>
  <si>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</si>
  <si>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</si>
  <si>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</si>
  <si>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</si>
  <si>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</si>
  <si>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</si>
  <si>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</si>
  <si>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</si>
  <si>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</si>
  <si>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</si>
  <si>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</si>
  <si>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</si>
  <si>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</si>
  <si>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</si>
  <si>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</si>
  <si>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</si>
  <si>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</si>
  <si>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</si>
  <si>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</si>
  <si>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</si>
  <si>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</si>
  <si>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</si>
  <si>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</si>
  <si>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</si>
  <si>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</si>
  <si>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</si>
  <si>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</si>
  <si>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</si>
  <si>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</si>
  <si>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</si>
  <si>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</si>
  <si>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</si>
  <si>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</si>
  <si>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</si>
  <si>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</si>
  <si>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</si>
  <si>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</si>
  <si>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</si>
  <si>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</si>
  <si>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</si>
  <si>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</si>
  <si>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</si>
  <si>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</si>
  <si>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</si>
  <si>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</si>
  <si>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</si>
  <si>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</si>
  <si>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</si>
  <si>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</si>
  <si>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</si>
  <si>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</si>
  <si>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</si>
  <si>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</si>
  <si>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</si>
  <si>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</si>
  <si>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</si>
  <si>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</si>
  <si>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</si>
  <si>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</si>
  <si>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</si>
  <si>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</si>
  <si>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</si>
  <si>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</si>
  <si>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</si>
  <si>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</si>
  <si>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</si>
  <si>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</si>
  <si>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</si>
  <si>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</si>
  <si>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</si>
  <si>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</si>
  <si>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</si>
  <si>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</si>
  <si>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</si>
  <si>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</si>
  <si>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</si>
  <si>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</si>
  <si>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</si>
  <si>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</si>
  <si>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</si>
  <si>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</si>
  <si>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</si>
  <si>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</si>
  <si>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</si>
  <si>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</si>
  <si>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</si>
  <si>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</si>
  <si>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</si>
  <si>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</si>
  <si>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</si>
  <si>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</si>
  <si>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</si>
  <si>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</si>
  <si>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</si>
  <si>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</si>
  <si>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</si>
  <si>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</si>
  <si>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</si>
  <si>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</si>
  <si>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</si>
  <si>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</si>
  <si>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</si>
  <si>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</si>
  <si>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</si>
  <si>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</si>
  <si>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</si>
  <si>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</si>
  <si>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</si>
  <si>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</si>
  <si>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</si>
  <si>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</si>
  <si>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</si>
  <si>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</si>
  <si>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</si>
  <si>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</si>
  <si>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</si>
  <si>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</si>
  <si>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</si>
  <si>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</si>
  <si>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</si>
  <si>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</si>
  <si>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</si>
  <si>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</si>
  <si>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</si>
  <si>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</si>
  <si>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</si>
  <si>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</si>
  <si>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</si>
  <si>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</si>
  <si>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</si>
  <si>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</si>
  <si>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</si>
  <si>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</si>
  <si>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</si>
  <si>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</si>
  <si>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</si>
  <si>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</si>
  <si>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</si>
  <si>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</si>
  <si>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</si>
  <si>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</si>
  <si>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</si>
  <si>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</si>
  <si>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</si>
  <si>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</si>
  <si>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</si>
  <si>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</si>
  <si>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</si>
  <si>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</si>
  <si>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</si>
  <si>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</si>
  <si>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</si>
  <si>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</si>
  <si>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</si>
  <si>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</si>
  <si>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</si>
  <si>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</si>
  <si>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</si>
  <si>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</si>
  <si>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</si>
  <si>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</si>
  <si>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</si>
  <si>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</si>
  <si>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</si>
  <si>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</si>
  <si>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</si>
  <si>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</si>
  <si>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</si>
  <si>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</si>
  <si>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</si>
  <si>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</si>
  <si>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</si>
  <si>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</si>
  <si>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</si>
  <si>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</si>
  <si>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</si>
  <si>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</si>
  <si>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</si>
  <si>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</si>
  <si>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</si>
  <si>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</si>
  <si>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</si>
  <si>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</si>
  <si>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</si>
  <si>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</si>
  <si>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</si>
  <si>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</si>
  <si>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</si>
  <si>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</si>
  <si>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</si>
  <si>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</si>
  <si>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</si>
  <si>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</si>
  <si>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</si>
  <si>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</si>
  <si>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</si>
  <si>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</si>
  <si>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</si>
  <si>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</si>
  <si>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</si>
  <si>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</si>
  <si>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</si>
  <si>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</si>
  <si>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</si>
  <si>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</si>
  <si>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</si>
  <si>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</si>
  <si>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</si>
  <si>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</si>
  <si>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</si>
  <si>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</si>
  <si>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</si>
  <si>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</si>
  <si>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</si>
  <si>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</si>
  <si>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</si>
  <si>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</si>
  <si>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</si>
  <si>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</si>
  <si>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</si>
  <si>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</si>
  <si>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</si>
  <si>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</si>
  <si>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</si>
  <si>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</si>
  <si>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</si>
  <si>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</si>
  <si>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</si>
  <si>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</si>
  <si>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</si>
  <si>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</si>
  <si>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</si>
  <si>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</si>
  <si>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</si>
  <si>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</si>
  <si>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</si>
  <si>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</si>
  <si>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</si>
  <si>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</si>
  <si>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</si>
  <si>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</si>
  <si>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</si>
  <si>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</si>
  <si>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</si>
  <si>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</si>
  <si>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</si>
  <si>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</si>
  <si>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</si>
  <si>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</si>
  <si>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</si>
  <si>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</si>
  <si>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</si>
  <si>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</si>
  <si>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</si>
  <si>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</si>
  <si>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</si>
  <si>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</si>
  <si>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</si>
  <si>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</si>
  <si>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</si>
  <si>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</si>
  <si>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</si>
  <si>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</si>
  <si>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</si>
  <si>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</si>
  <si>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</si>
  <si>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</si>
  <si>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</si>
  <si>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</si>
  <si>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</si>
  <si>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</si>
  <si>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</si>
  <si>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</si>
  <si>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</si>
  <si>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</si>
  <si>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</si>
  <si>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</si>
  <si>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</si>
  <si>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</si>
  <si>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</si>
  <si>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</si>
  <si>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</si>
  <si>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</si>
  <si>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</si>
  <si>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</si>
  <si>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</si>
  <si>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</si>
  <si>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</si>
  <si>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</si>
  <si>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</si>
  <si>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</si>
  <si>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</si>
  <si>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</si>
  <si>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</si>
  <si>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</si>
  <si>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</si>
  <si>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</si>
  <si>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</si>
  <si>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</si>
  <si>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</si>
  <si>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</si>
  <si>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</si>
  <si>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</si>
  <si>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</si>
  <si>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</si>
  <si>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</si>
  <si>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</si>
  <si>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</si>
  <si>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</si>
  <si>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</si>
  <si>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</si>
  <si>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</si>
  <si>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</si>
  <si>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</si>
  <si>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</si>
  <si>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</si>
  <si>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</si>
  <si>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</si>
  <si>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</si>
  <si>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</si>
  <si>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</si>
  <si>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</si>
  <si>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</si>
  <si>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</si>
  <si>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</si>
  <si>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</si>
  <si>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</si>
  <si>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</si>
  <si>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</si>
  <si>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</si>
  <si>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</si>
  <si>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</si>
  <si>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</si>
  <si>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</si>
  <si>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</si>
  <si>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</si>
  <si>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</si>
  <si>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</si>
  <si>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</si>
  <si>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</si>
  <si>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</si>
  <si>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</si>
  <si>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</si>
  <si>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</si>
  <si>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</si>
  <si>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</si>
  <si>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</si>
  <si>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</si>
  <si>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</si>
  <si>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</si>
  <si>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</si>
  <si>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</si>
  <si>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</si>
  <si>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</si>
  <si>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</si>
  <si>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</si>
  <si>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</si>
  <si>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</si>
  <si>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</si>
  <si>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</si>
  <si>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</si>
  <si>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</si>
  <si>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</si>
  <si>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</si>
  <si>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</si>
  <si>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</si>
  <si>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</si>
  <si>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</si>
  <si>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</si>
  <si>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</si>
  <si>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</si>
  <si>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</si>
  <si>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</si>
  <si>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</si>
  <si>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</si>
  <si>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</si>
  <si>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</si>
  <si>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</si>
  <si>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</si>
  <si>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</si>
  <si>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</si>
  <si>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</si>
  <si>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</si>
  <si>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</si>
  <si>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</si>
  <si>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</si>
  <si>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</si>
  <si>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</si>
  <si>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</si>
  <si>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</si>
  <si>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</si>
  <si>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</si>
  <si>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</si>
  <si>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</si>
  <si>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</si>
  <si>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</si>
  <si>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</si>
  <si>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</si>
  <si>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</si>
  <si>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</si>
  <si>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</si>
  <si>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</si>
  <si>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</si>
  <si>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</si>
  <si>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</si>
  <si>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</si>
  <si>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</si>
  <si>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</si>
  <si>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</si>
  <si>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</si>
  <si>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</si>
  <si>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</si>
  <si>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</si>
  <si>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</si>
  <si>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</si>
  <si>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</si>
  <si>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</si>
  <si>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</si>
  <si>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</si>
  <si>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</si>
  <si>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</si>
  <si>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</si>
  <si>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</si>
  <si>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</si>
  <si>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</si>
  <si>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</si>
  <si>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</si>
  <si>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</si>
  <si>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</si>
  <si>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</si>
  <si>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</si>
  <si>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</si>
  <si>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</si>
  <si>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</si>
  <si>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</si>
  <si>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</si>
  <si>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</si>
  <si>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</si>
  <si>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</si>
  <si>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</si>
  <si>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</si>
  <si>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</si>
  <si>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</si>
  <si>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</si>
  <si>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</si>
  <si>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</si>
  <si>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</si>
  <si>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</si>
  <si>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</si>
  <si>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</si>
  <si>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</si>
  <si>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</si>
  <si>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</si>
  <si>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</si>
  <si>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</si>
  <si>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</si>
  <si>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</si>
  <si>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</si>
  <si>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</si>
  <si>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</si>
  <si>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</si>
  <si>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</si>
  <si>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</si>
  <si>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</si>
  <si>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</si>
  <si>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</si>
  <si>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</si>
  <si>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</si>
  <si>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</si>
  <si>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</si>
  <si>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</si>
  <si>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</si>
  <si>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</si>
  <si>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</si>
  <si>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</si>
  <si>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</si>
  <si>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</si>
  <si>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</si>
  <si>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</si>
  <si>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</si>
  <si>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</si>
  <si>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</si>
  <si>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</si>
  <si>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</si>
  <si>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</si>
  <si>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</si>
  <si>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</si>
  <si>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</si>
  <si>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</si>
  <si>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</si>
  <si>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</si>
  <si>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</si>
  <si>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</si>
  <si>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</si>
  <si>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</si>
  <si>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</si>
  <si>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</si>
  <si>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</si>
  <si>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</si>
  <si>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</si>
  <si>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</si>
  <si>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</si>
  <si>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</si>
  <si>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</si>
  <si>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</si>
  <si>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</si>
  <si>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</si>
  <si>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</si>
  <si>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</si>
  <si>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</si>
  <si>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</si>
  <si>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</si>
  <si>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</si>
  <si>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</si>
  <si>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</si>
  <si>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</si>
  <si>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</si>
  <si>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</si>
  <si>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</si>
  <si>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</si>
  <si>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</si>
  <si>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</si>
  <si>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</si>
  <si>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</si>
  <si>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</si>
  <si>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</si>
  <si>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</si>
  <si>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</si>
  <si>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</si>
  <si>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</si>
  <si>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</si>
  <si>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</si>
  <si>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</si>
  <si>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</si>
  <si>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</si>
  <si>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</si>
  <si>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</si>
  <si>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</si>
  <si>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</si>
  <si>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</si>
  <si>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</si>
  <si>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</si>
  <si>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</si>
  <si>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</si>
  <si>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</si>
  <si>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</si>
  <si>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</si>
  <si>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</si>
  <si>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</si>
  <si>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</si>
  <si>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</si>
  <si>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</si>
  <si>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</si>
  <si>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</si>
  <si>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</si>
  <si>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</si>
  <si>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</si>
  <si>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</si>
  <si>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</si>
  <si>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</si>
  <si>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</si>
  <si>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</si>
  <si>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</si>
  <si>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</si>
  <si>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</si>
  <si>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</si>
  <si>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</si>
  <si>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</si>
  <si>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</si>
  <si>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</si>
  <si>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</si>
  <si>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</si>
  <si>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</si>
  <si>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</si>
  <si>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</si>
  <si>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</si>
  <si>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</si>
  <si>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</si>
  <si>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</si>
  <si>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</si>
  <si>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</si>
  <si>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</si>
  <si>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</si>
  <si>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</si>
  <si>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</si>
  <si>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</si>
  <si>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</si>
  <si>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</si>
  <si>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</si>
  <si>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</si>
  <si>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</si>
  <si>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</si>
  <si>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</si>
  <si>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</si>
  <si>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</si>
  <si>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</si>
  <si>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</si>
  <si>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</si>
  <si>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</si>
  <si>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</si>
  <si>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</si>
  <si>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</si>
  <si>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</si>
  <si>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</si>
  <si>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</si>
  <si>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</si>
  <si>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</si>
  <si>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</si>
  <si>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</si>
  <si>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</si>
  <si>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</si>
  <si>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</si>
  <si>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</si>
  <si>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</si>
  <si>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</si>
  <si>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</si>
  <si>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</si>
  <si>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</si>
  <si>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</si>
  <si>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</si>
  <si>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</si>
  <si>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</si>
  <si>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</si>
  <si>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</si>
  <si>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</si>
  <si>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</si>
  <si>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</si>
  <si>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</si>
  <si>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</si>
  <si>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</si>
  <si>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</si>
  <si>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</si>
  <si>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</si>
  <si>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</si>
  <si>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</si>
  <si>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</si>
  <si>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</si>
  <si>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</si>
  <si>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</si>
  <si>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</si>
  <si>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</si>
  <si>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</si>
  <si>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</si>
  <si>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</si>
  <si>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</si>
  <si>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</si>
  <si>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</si>
  <si>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</si>
  <si>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</si>
  <si>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</si>
  <si>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</si>
  <si>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</si>
  <si>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</si>
  <si>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</si>
  <si>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</si>
  <si>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</si>
  <si>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</si>
  <si>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</si>
  <si>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</si>
  <si>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</si>
  <si>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</si>
  <si>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</si>
  <si>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</si>
  <si>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</si>
  <si>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</si>
  <si>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</si>
  <si>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</si>
  <si>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</si>
  <si>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</si>
  <si>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</si>
  <si>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</si>
  <si>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</si>
  <si>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</si>
  <si>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</si>
  <si>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</si>
  <si>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</si>
  <si>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</si>
  <si>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</si>
  <si>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</si>
  <si>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</si>
  <si>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</si>
  <si>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</si>
  <si>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</si>
  <si>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</si>
  <si>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</si>
  <si>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</si>
  <si>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</si>
  <si>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</si>
  <si>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</si>
  <si>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</si>
  <si>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</si>
  <si>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</si>
  <si>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</si>
  <si>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</si>
  <si>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</si>
  <si>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</si>
  <si>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</si>
  <si>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</si>
  <si>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</si>
  <si>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</si>
  <si>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</si>
  <si>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</si>
  <si>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</si>
  <si>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</si>
  <si>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</si>
  <si>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</si>
  <si>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</si>
  <si>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</si>
  <si>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</si>
  <si>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</si>
  <si>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</si>
  <si>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</si>
  <si>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</si>
  <si>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</si>
  <si>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</si>
  <si>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</si>
  <si>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</si>
  <si>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</si>
  <si>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</si>
  <si>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</si>
  <si>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</si>
  <si>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</si>
  <si>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</si>
  <si>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</si>
  <si>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</si>
  <si>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</si>
  <si>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</si>
  <si>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</si>
  <si>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</si>
  <si>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</si>
  <si>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</si>
  <si>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</si>
  <si>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</si>
  <si>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</si>
  <si>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</si>
  <si>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</si>
  <si>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</si>
  <si>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</si>
  <si>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</si>
  <si>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</si>
  <si>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</si>
  <si>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</si>
  <si>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</si>
  <si>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</si>
  <si>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</si>
  <si>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</si>
  <si>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</si>
  <si>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</si>
  <si>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</si>
  <si>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</si>
  <si>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</si>
  <si>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</si>
  <si>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</si>
  <si>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</si>
  <si>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</si>
  <si>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</si>
  <si>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</si>
  <si>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</si>
  <si>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</si>
  <si>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</si>
  <si>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</si>
  <si>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</si>
  <si>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</si>
  <si>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</si>
  <si>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</si>
  <si>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</si>
  <si>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</si>
  <si>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</si>
  <si>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</si>
  <si>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</si>
  <si>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</si>
  <si>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</si>
  <si>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</si>
  <si>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</si>
  <si>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</si>
  <si>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</si>
  <si>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</si>
  <si>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</si>
  <si>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</si>
  <si>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</si>
  <si>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</si>
  <si>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</si>
  <si>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</si>
  <si>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</si>
  <si>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</si>
  <si>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</si>
  <si>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</si>
  <si>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</si>
  <si>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</si>
  <si>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</si>
  <si>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</si>
  <si>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</si>
  <si>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</si>
  <si>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</si>
  <si>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</si>
  <si>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</si>
  <si>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</si>
  <si>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</si>
  <si>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</si>
  <si>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</si>
  <si>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</si>
  <si>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</si>
  <si>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</si>
  <si>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</si>
  <si>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</si>
  <si>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</si>
  <si>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</si>
  <si>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</si>
  <si>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</si>
  <si>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</si>
  <si>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</si>
  <si>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</si>
  <si>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</si>
  <si>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</si>
  <si>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</si>
  <si>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</si>
  <si>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</si>
  <si>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</si>
  <si>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</si>
  <si>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</si>
  <si>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</si>
  <si>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</si>
  <si>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</si>
  <si>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</si>
  <si>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</si>
  <si>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</si>
  <si>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</si>
  <si>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</si>
  <si>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</si>
  <si>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</si>
  <si>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</si>
  <si>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</si>
  <si>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</si>
  <si>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</si>
  <si>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</si>
  <si>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</si>
  <si>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</si>
  <si>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</si>
  <si>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</si>
  <si>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</si>
  <si>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</si>
  <si>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</si>
  <si>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</si>
  <si>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</si>
  <si>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</si>
  <si>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</si>
  <si>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</si>
  <si>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</si>
  <si>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</si>
  <si>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</si>
  <si>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</si>
  <si>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</si>
  <si>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</si>
  <si>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</si>
  <si>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</si>
  <si>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</si>
  <si>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</si>
  <si>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</si>
  <si>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</si>
  <si>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</si>
  <si>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</si>
  <si>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</si>
  <si>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</si>
  <si>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</si>
  <si>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</si>
  <si>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</si>
  <si>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</si>
  <si>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</si>
  <si>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</si>
  <si>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</si>
  <si>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</si>
  <si>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</si>
  <si>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</si>
  <si>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</si>
  <si>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</si>
  <si>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</si>
  <si>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</si>
  <si>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</si>
  <si>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</si>
  <si>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</si>
  <si>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</si>
  <si>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</si>
  <si>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</si>
  <si>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</si>
  <si>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</si>
  <si>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</si>
  <si>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</si>
  <si>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</si>
  <si>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</si>
  <si>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</si>
  <si>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</si>
  <si>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</si>
  <si>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</si>
  <si>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</si>
  <si>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</si>
  <si>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</si>
  <si>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</si>
  <si>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</si>
  <si>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</si>
  <si>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</si>
  <si>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</si>
  <si>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</si>
  <si>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</si>
  <si>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</si>
  <si>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</si>
  <si>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</si>
  <si>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</si>
  <si>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</si>
  <si>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</si>
  <si>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</si>
  <si>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</si>
  <si>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</si>
  <si>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</si>
  <si>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</si>
  <si>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</si>
  <si>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</si>
  <si>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</si>
  <si>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</si>
  <si>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</si>
  <si>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</si>
  <si>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</si>
  <si>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</si>
  <si>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</si>
  <si>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</si>
  <si>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</si>
  <si>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</si>
  <si>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</si>
  <si>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</si>
  <si>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</si>
  <si>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</si>
  <si>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</si>
  <si>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</si>
  <si>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</si>
  <si>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</si>
  <si>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</si>
  <si>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</si>
  <si>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</si>
  <si>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</si>
  <si>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</si>
  <si>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</si>
  <si>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</si>
  <si>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</si>
  <si>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</si>
  <si>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</si>
  <si>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</si>
  <si>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</si>
  <si>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</si>
  <si>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</si>
  <si>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</si>
  <si>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</si>
  <si>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</si>
  <si>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</si>
  <si>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</si>
  <si>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</si>
  <si>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</si>
  <si>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</si>
  <si>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</si>
  <si>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</si>
  <si>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</si>
  <si>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</si>
  <si>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</si>
  <si>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</si>
  <si>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</si>
  <si>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</si>
  <si>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</si>
  <si>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</si>
  <si>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</si>
  <si>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</si>
  <si>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</si>
  <si>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</si>
  <si>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</si>
  <si>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</si>
  <si>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</si>
  <si>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</si>
  <si>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</si>
  <si>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</si>
  <si>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</si>
  <si>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</si>
  <si>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</si>
  <si>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</si>
  <si>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</si>
  <si>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</si>
  <si>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</si>
  <si>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</si>
  <si>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</si>
  <si>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</si>
  <si>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</si>
  <si>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</si>
  <si>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</si>
  <si>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</si>
  <si>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</si>
  <si>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</si>
  <si>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</si>
  <si>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</si>
  <si>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</si>
  <si>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</si>
  <si>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</si>
  <si>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</si>
  <si>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</si>
  <si>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</si>
  <si>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</si>
  <si>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</si>
  <si>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</si>
  <si>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</si>
  <si>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</si>
  <si>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</si>
  <si>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</si>
  <si>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</si>
  <si>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</si>
  <si>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</si>
  <si>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</si>
  <si>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</si>
  <si>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</si>
  <si>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</si>
  <si>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</si>
  <si>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</si>
  <si>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</si>
  <si>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</si>
  <si>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</si>
  <si>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</si>
  <si>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</si>
  <si>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</si>
  <si>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</si>
  <si>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</si>
  <si>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</si>
  <si>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</si>
  <si>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</si>
  <si>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</si>
  <si>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</si>
  <si>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</si>
  <si>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</si>
  <si>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</si>
  <si>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</si>
  <si>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</si>
  <si>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</si>
  <si>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</si>
  <si>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</si>
  <si>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</si>
  <si>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</si>
  <si>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</si>
  <si>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</si>
  <si>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</si>
  <si>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</si>
  <si>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</si>
  <si>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</si>
  <si>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</si>
  <si>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</si>
  <si>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</si>
  <si>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</si>
  <si>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</si>
  <si>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</si>
  <si>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</si>
  <si>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</si>
  <si>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</si>
  <si>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</si>
  <si>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</si>
  <si>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</si>
  <si>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</si>
  <si>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</si>
  <si>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</si>
  <si>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</si>
  <si>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</si>
  <si>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</si>
  <si>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</si>
  <si>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</si>
  <si>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</si>
  <si>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</si>
  <si>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</si>
  <si>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</si>
  <si>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</si>
  <si>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</si>
  <si>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</si>
  <si>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</si>
  <si>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</si>
  <si>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</si>
  <si>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</si>
  <si>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</si>
  <si>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</si>
  <si>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</si>
  <si>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</si>
  <si>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</si>
  <si>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</si>
  <si>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</si>
  <si>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</si>
  <si>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</si>
  <si>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</si>
  <si>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</si>
  <si>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</si>
  <si>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</si>
  <si>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</si>
  <si>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</si>
  <si>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</si>
  <si>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</si>
  <si>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</si>
  <si>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</si>
  <si>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</si>
  <si>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</si>
  <si>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</si>
  <si>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</si>
  <si>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</si>
  <si>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</si>
  <si>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</si>
  <si>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</si>
  <si>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</si>
  <si>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</si>
  <si>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</si>
  <si>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</si>
  <si>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</si>
  <si>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</si>
  <si>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</si>
  <si>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</si>
  <si>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</si>
  <si>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</si>
  <si>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</si>
  <si>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</si>
  <si>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</si>
  <si>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</si>
  <si>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</si>
  <si>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</si>
  <si>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</si>
  <si>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</si>
  <si>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</si>
  <si>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</si>
  <si>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</si>
  <si>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</si>
  <si>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</si>
  <si>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</si>
  <si>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</si>
  <si>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</si>
  <si>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</si>
  <si>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</si>
  <si>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</si>
  <si>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</si>
  <si>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</si>
  <si>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</si>
  <si>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</si>
  <si>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</si>
  <si>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</si>
  <si>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</si>
  <si>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</si>
  <si>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</si>
  <si>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</si>
  <si>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</si>
  <si>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</si>
  <si>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</si>
  <si>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</si>
  <si>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</si>
  <si>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</si>
  <si>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</si>
  <si>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</si>
  <si>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</si>
  <si>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</si>
  <si>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</si>
  <si>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</si>
  <si>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</si>
  <si>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</si>
  <si>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</si>
  <si>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</si>
  <si>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</si>
  <si>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</si>
  <si>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</si>
  <si>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</si>
  <si>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</si>
  <si>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</si>
  <si>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</si>
  <si>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</si>
  <si>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</si>
  <si>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</si>
  <si>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</si>
  <si>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</si>
  <si>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</si>
  <si>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</si>
  <si>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</si>
  <si>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</si>
  <si>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</si>
  <si>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</si>
  <si>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</si>
  <si>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</si>
  <si>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</si>
  <si>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</si>
  <si>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</si>
  <si>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</si>
  <si>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</si>
  <si>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</si>
  <si>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</si>
  <si>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</si>
  <si>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</si>
  <si>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</si>
  <si>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</si>
  <si>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</si>
  <si>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</si>
  <si>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</si>
  <si>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</si>
  <si>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</si>
  <si>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</si>
  <si>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</si>
  <si>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</si>
  <si>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</si>
  <si>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</si>
  <si>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</si>
  <si>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</si>
  <si>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</si>
  <si>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</si>
  <si>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</si>
  <si>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</si>
  <si>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</si>
  <si>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</si>
  <si>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</si>
  <si>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</si>
  <si>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</si>
  <si>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</si>
  <si>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</si>
  <si>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</si>
  <si>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</si>
  <si>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</si>
  <si>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</si>
  <si>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</si>
  <si>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</si>
  <si>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</si>
  <si>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</si>
  <si>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</si>
  <si>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</si>
  <si>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</si>
  <si>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</si>
  <si>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</si>
  <si>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</si>
  <si>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</si>
  <si>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</si>
  <si>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</si>
  <si>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</si>
  <si>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</si>
  <si>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</si>
  <si>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</si>
  <si>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</si>
  <si>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</si>
  <si>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</si>
  <si>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</si>
  <si>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</si>
  <si>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</si>
  <si>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</si>
  <si>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</si>
  <si>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</si>
  <si>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</si>
  <si>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</si>
  <si>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</si>
  <si>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</si>
  <si>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</si>
  <si>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</si>
  <si>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</si>
  <si>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</si>
  <si>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</si>
  <si>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</si>
  <si>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</si>
  <si>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</si>
  <si>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</si>
  <si>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</si>
  <si>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</si>
  <si>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</si>
  <si>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</si>
  <si>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</si>
  <si>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</si>
  <si>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</si>
  <si>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</si>
  <si>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</si>
  <si>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</si>
  <si>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</si>
  <si>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</si>
  <si>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</si>
  <si>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</si>
  <si>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</si>
  <si>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</si>
  <si>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</si>
  <si>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</si>
  <si>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</si>
  <si>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</si>
  <si>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</si>
  <si>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</si>
  <si>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</si>
  <si>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</si>
  <si>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</si>
  <si>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</si>
  <si>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</si>
  <si>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</si>
  <si>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</si>
  <si>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</si>
  <si>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</si>
  <si>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</si>
  <si>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</si>
  <si>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</si>
  <si>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</si>
  <si>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</si>
  <si>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</si>
  <si>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</si>
  <si>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</si>
  <si>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</si>
  <si>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</si>
  <si>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</si>
  <si>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</si>
  <si>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</si>
  <si>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</si>
  <si>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</si>
  <si>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</si>
  <si>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</si>
  <si>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</si>
  <si>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</si>
  <si>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</si>
  <si>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</si>
  <si>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</si>
  <si>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</si>
  <si>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</si>
  <si>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</si>
  <si>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</si>
  <si>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</si>
  <si>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</si>
  <si>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</si>
  <si>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</si>
  <si>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</si>
  <si>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</si>
  <si>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</si>
  <si>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</si>
  <si>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</si>
  <si>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</si>
  <si>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</si>
  <si>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</si>
  <si>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</si>
  <si>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</si>
  <si>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</si>
  <si>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</si>
  <si>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</si>
  <si>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</si>
  <si>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</si>
  <si>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</si>
  <si>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</si>
  <si>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</si>
  <si>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</si>
  <si>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</si>
  <si>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</si>
  <si>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</si>
  <si>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</si>
  <si>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</si>
  <si>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</si>
  <si>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</si>
  <si>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</si>
  <si>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</si>
  <si>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</si>
  <si>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</si>
  <si>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</si>
  <si>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</si>
  <si>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</si>
  <si>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</si>
  <si>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</si>
  <si>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</si>
  <si>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</si>
  <si>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</si>
  <si>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</si>
  <si>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</si>
  <si>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</si>
  <si>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</si>
  <si>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</si>
  <si>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</si>
  <si>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</si>
  <si>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</si>
  <si>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</si>
  <si>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</si>
  <si>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</si>
  <si>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</si>
  <si>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</si>
  <si>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</si>
  <si>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</si>
  <si>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</si>
  <si>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</si>
  <si>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</si>
  <si>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</si>
  <si>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</si>
  <si>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</si>
  <si>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</si>
  <si>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</si>
  <si>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</si>
  <si>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</si>
  <si>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</si>
  <si>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</si>
  <si>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</si>
  <si>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</si>
  <si>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</si>
  <si>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</si>
  <si>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</si>
  <si>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</si>
  <si>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</si>
  <si>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</si>
  <si>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</si>
  <si>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</si>
  <si>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</si>
  <si>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</si>
  <si>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</si>
  <si>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</si>
  <si>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</si>
  <si>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</si>
  <si>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</si>
  <si>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</si>
  <si>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</si>
  <si>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</si>
  <si>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</si>
  <si>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</si>
  <si>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</si>
  <si>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</si>
  <si>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</si>
  <si>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</si>
  <si>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</si>
  <si>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</si>
  <si>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</si>
  <si>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</si>
  <si>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</si>
  <si>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</si>
  <si>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</si>
  <si>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</si>
  <si>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</si>
  <si>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</si>
  <si>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</si>
  <si>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</si>
  <si>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</si>
  <si>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</si>
  <si>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</si>
  <si>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</si>
  <si>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</si>
  <si>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</si>
  <si>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</si>
  <si>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</si>
  <si>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</si>
  <si>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</si>
  <si>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</si>
  <si>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</si>
  <si>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</si>
  <si>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</si>
  <si>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</si>
  <si>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</si>
  <si>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</si>
  <si>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</si>
  <si>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</si>
  <si>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</si>
  <si>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</si>
  <si>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</si>
  <si>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</si>
  <si>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</si>
  <si>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</si>
  <si>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</si>
  <si>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</si>
  <si>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</si>
  <si>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</si>
  <si>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</si>
  <si>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</si>
  <si>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</si>
  <si>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</si>
  <si>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</si>
  <si>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</si>
  <si>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</si>
  <si>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</si>
  <si>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</si>
  <si>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</si>
  <si>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</si>
  <si>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</si>
  <si>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</si>
  <si>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</si>
  <si>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</si>
  <si>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</si>
  <si>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</si>
  <si>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</si>
  <si>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</si>
  <si>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</si>
  <si>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</si>
  <si>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</si>
  <si>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</si>
  <si>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</si>
  <si>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</si>
  <si>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</si>
  <si>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</si>
  <si>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</si>
  <si>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</si>
  <si>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</si>
  <si>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</si>
  <si>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</si>
  <si>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</si>
  <si>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</si>
  <si>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</si>
  <si>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</si>
  <si>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</si>
  <si>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</si>
  <si>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</si>
  <si>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</si>
  <si>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</si>
  <si>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</si>
  <si>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</si>
  <si>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</si>
  <si>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</si>
  <si>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</si>
  <si>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</si>
  <si>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</si>
  <si>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</si>
  <si>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</si>
  <si>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</si>
  <si>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</si>
  <si>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</si>
  <si>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</si>
  <si>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</si>
  <si>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</si>
  <si>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</si>
  <si>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</si>
  <si>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</si>
  <si>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</si>
  <si>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</si>
  <si>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</si>
  <si>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</si>
  <si>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</si>
  <si>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</si>
  <si>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</si>
  <si>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</si>
  <si>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</si>
  <si>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</si>
  <si>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</si>
  <si>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</si>
  <si>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</si>
  <si>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</si>
  <si>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</si>
  <si>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</si>
  <si>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</si>
  <si>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</si>
  <si>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</si>
  <si>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</si>
  <si>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</si>
  <si>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</si>
  <si>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</si>
  <si>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</si>
  <si>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</si>
  <si>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</si>
  <si>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</si>
  <si>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</si>
  <si>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</si>
  <si>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</si>
  <si>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</si>
  <si>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</si>
  <si>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</si>
  <si>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</si>
  <si>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</si>
  <si>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</si>
  <si>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</si>
  <si>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</si>
  <si>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</si>
  <si>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</si>
  <si>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</si>
  <si>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</si>
  <si>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</si>
  <si>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</si>
  <si>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</si>
  <si>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</si>
  <si>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</si>
  <si>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</si>
  <si>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</si>
  <si>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</si>
  <si>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</si>
  <si>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</si>
  <si>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</si>
  <si>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</si>
  <si>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</si>
  <si>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</si>
  <si>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</si>
  <si>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</si>
  <si>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</si>
  <si>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</si>
  <si>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</si>
  <si>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</si>
  <si>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</si>
  <si>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</si>
  <si>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</si>
  <si>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</si>
  <si>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</si>
  <si>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</si>
  <si>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</si>
  <si>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</si>
  <si>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</si>
  <si>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</si>
  <si>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</si>
  <si>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</si>
  <si>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</si>
  <si>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</si>
  <si>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</si>
  <si>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</si>
  <si>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</si>
  <si>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</si>
  <si>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</si>
  <si>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</si>
  <si>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</si>
  <si>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</si>
  <si>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</si>
  <si>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</si>
  <si>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</si>
  <si>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</si>
  <si>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</si>
  <si>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</si>
  <si>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</si>
  <si>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</si>
  <si>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</si>
  <si>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</si>
  <si>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</si>
  <si>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</si>
  <si>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</si>
  <si>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</si>
  <si>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</si>
  <si>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</si>
  <si>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</si>
  <si>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</si>
  <si>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</si>
  <si>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</si>
  <si>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</si>
  <si>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</si>
  <si>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</si>
  <si>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</si>
  <si>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</si>
  <si>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</si>
  <si>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</si>
  <si>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</si>
  <si>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</si>
  <si>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</si>
  <si>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</si>
  <si>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</si>
  <si>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</si>
  <si>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</si>
  <si>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</si>
  <si>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</si>
  <si>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</si>
  <si>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</si>
  <si>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</si>
  <si>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</si>
  <si>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</si>
  <si>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</si>
  <si>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</si>
  <si>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</si>
  <si>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</si>
  <si>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</si>
  <si>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</si>
  <si>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</si>
  <si>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</si>
  <si>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</si>
  <si>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</si>
  <si>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</si>
  <si>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</si>
  <si>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</si>
  <si>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</si>
  <si>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</si>
  <si>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</si>
  <si>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</si>
  <si>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</si>
  <si>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</si>
  <si>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</si>
  <si>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</si>
  <si>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</si>
  <si>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</si>
  <si>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</si>
  <si>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</si>
  <si>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</si>
  <si>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</si>
  <si>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</si>
  <si>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</si>
  <si>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</si>
  <si>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</si>
  <si>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</si>
  <si>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</si>
  <si>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</si>
  <si>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</si>
  <si>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</si>
  <si>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</si>
  <si>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</si>
  <si>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</si>
  <si>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</si>
  <si>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</si>
  <si>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</si>
  <si>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</si>
  <si>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</si>
  <si>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</si>
  <si>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</si>
  <si>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</si>
  <si>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</si>
  <si>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</si>
  <si>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</si>
  <si>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</si>
  <si>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</si>
  <si>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</si>
  <si>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</si>
  <si>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</si>
  <si>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</si>
  <si>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</si>
  <si>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</si>
  <si>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</si>
  <si>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</si>
  <si>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</si>
  <si>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</si>
  <si>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</si>
  <si>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</si>
  <si>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</si>
  <si>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</si>
  <si>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</si>
  <si>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</si>
  <si>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</si>
  <si>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</si>
  <si>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</si>
  <si>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</si>
  <si>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</si>
  <si>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</si>
  <si>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</si>
  <si>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</si>
  <si>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</si>
  <si>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</si>
  <si>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</si>
  <si>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</si>
  <si>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</si>
  <si>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</si>
  <si>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</si>
  <si>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</si>
  <si>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</si>
  <si>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</si>
  <si>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</si>
  <si>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</si>
  <si>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</si>
  <si>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</si>
  <si>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</si>
  <si>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</si>
  <si>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</si>
  <si>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</si>
  <si>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</si>
  <si>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</si>
  <si>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</si>
  <si>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</si>
  <si>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</si>
  <si>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</si>
  <si>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</si>
  <si>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</si>
  <si>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</si>
  <si>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</si>
  <si>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</si>
  <si>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</si>
  <si>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</si>
  <si>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</si>
  <si>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</si>
  <si>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</si>
  <si>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</si>
  <si>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</si>
  <si>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</si>
  <si>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</si>
  <si>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</si>
  <si>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</si>
  <si>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</si>
  <si>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</si>
  <si>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</si>
  <si>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</si>
  <si>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</si>
  <si>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</si>
  <si>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</si>
  <si>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</si>
  <si>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</si>
  <si>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</si>
  <si>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</si>
  <si>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</si>
  <si>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</si>
  <si>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</si>
  <si>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</si>
  <si>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</si>
  <si>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</si>
  <si>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</si>
  <si>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</si>
  <si>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</si>
  <si>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</si>
  <si>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</si>
  <si>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</si>
  <si>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</si>
  <si>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</si>
  <si>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</si>
  <si>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</si>
  <si>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</si>
  <si>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</si>
  <si>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</si>
  <si>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</si>
  <si>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</si>
  <si>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</si>
  <si>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</si>
  <si>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</si>
  <si>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</si>
  <si>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</si>
  <si>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</si>
  <si>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</si>
  <si>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</si>
  <si>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</si>
  <si>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</si>
  <si>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</si>
  <si>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</si>
  <si>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</si>
  <si>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</si>
  <si>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</si>
  <si>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</si>
  <si>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</si>
  <si>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</si>
  <si>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</si>
  <si>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</si>
  <si>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</si>
  <si>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</si>
  <si>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</si>
  <si>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</si>
  <si>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</si>
  <si>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</si>
  <si>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</si>
  <si>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</si>
  <si>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</si>
  <si>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</si>
  <si>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</si>
  <si>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</si>
  <si>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</si>
  <si>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</si>
  <si>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</si>
  <si>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</si>
  <si>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</si>
  <si>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</si>
  <si>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</si>
  <si>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</si>
  <si>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</si>
  <si>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</si>
  <si>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</si>
  <si>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</si>
  <si>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</si>
  <si>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</si>
  <si>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</si>
  <si>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</si>
  <si>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</si>
  <si>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</si>
  <si>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</si>
  <si>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</si>
  <si>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</si>
  <si>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</si>
  <si>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</si>
  <si>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</si>
  <si>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</si>
  <si>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</si>
  <si>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</si>
  <si>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</si>
  <si>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</si>
  <si>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</si>
  <si>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</si>
  <si>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</si>
  <si>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</si>
  <si>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</si>
  <si>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</si>
  <si>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</si>
  <si>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</si>
  <si>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</si>
  <si>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</si>
  <si>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</si>
  <si>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</si>
  <si>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</si>
  <si>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</si>
  <si>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</si>
  <si>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</si>
  <si>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</si>
  <si>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</si>
  <si>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</si>
  <si>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</si>
  <si>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</si>
  <si>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</si>
  <si>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</si>
  <si>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</si>
  <si>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</si>
  <si>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</si>
  <si>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</si>
  <si>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</si>
  <si>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</si>
  <si>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</si>
  <si>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</si>
  <si>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</si>
  <si>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</si>
  <si>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</si>
  <si>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</si>
  <si>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</si>
  <si>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</si>
  <si>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</si>
  <si>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</si>
  <si>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</si>
  <si>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</si>
  <si>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</si>
  <si>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</si>
  <si>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</si>
  <si>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</si>
  <si>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</si>
  <si>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</si>
  <si>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</si>
  <si>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</si>
  <si>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</si>
  <si>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</si>
  <si>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</si>
  <si>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</si>
  <si>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</si>
  <si>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</si>
  <si>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</si>
  <si>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</si>
  <si>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</si>
  <si>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</si>
  <si>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</si>
  <si>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</si>
  <si>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</si>
  <si>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</si>
  <si>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</si>
  <si>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</si>
  <si>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</si>
  <si>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</si>
  <si>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</si>
  <si>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</si>
  <si>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</si>
  <si>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</si>
  <si>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</si>
  <si>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</si>
  <si>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</si>
  <si>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</si>
  <si>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</si>
  <si>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</si>
  <si>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</si>
  <si>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</si>
  <si>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</si>
  <si>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</si>
  <si>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</si>
  <si>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</si>
  <si>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</si>
  <si>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</si>
  <si>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</si>
  <si>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</si>
  <si>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</si>
  <si>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</si>
  <si>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</si>
  <si>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</si>
  <si>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</si>
  <si>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</si>
  <si>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</si>
  <si>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</si>
  <si>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</si>
  <si>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</si>
  <si>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</si>
  <si>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</si>
  <si>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</si>
  <si>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</si>
  <si>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</si>
  <si>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</si>
  <si>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</si>
  <si>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</si>
  <si>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</si>
  <si>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</si>
  <si>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</si>
  <si>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</si>
  <si>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</si>
  <si>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</si>
  <si>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</si>
  <si>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</si>
  <si>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</si>
  <si>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</si>
  <si>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</si>
  <si>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</si>
  <si>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</si>
  <si>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</si>
  <si>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</si>
  <si>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</si>
  <si>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</si>
  <si>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</si>
  <si>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</si>
  <si>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</si>
  <si>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</si>
  <si>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</si>
  <si>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</si>
  <si>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</si>
  <si>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</si>
  <si>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</si>
  <si>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</si>
  <si>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</si>
  <si>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</si>
  <si>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</si>
  <si>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</si>
  <si>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</si>
  <si>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</si>
  <si>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</si>
  <si>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</si>
  <si>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</si>
  <si>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</si>
  <si>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</si>
  <si>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</si>
  <si>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</si>
  <si>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</si>
  <si>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</si>
  <si>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</si>
  <si>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</si>
  <si>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</si>
  <si>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</si>
  <si>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</si>
  <si>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</si>
  <si>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</si>
  <si>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</si>
  <si>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</si>
  <si>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</si>
  <si>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</si>
  <si>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</si>
  <si>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</si>
  <si>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</si>
  <si>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</si>
  <si>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</si>
  <si>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</si>
  <si>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</si>
  <si>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</si>
  <si>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</si>
  <si>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</si>
  <si>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</si>
  <si>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</si>
  <si>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</si>
  <si>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</si>
  <si>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</si>
  <si>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</si>
  <si>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</si>
  <si>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</si>
  <si>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</si>
  <si>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</si>
  <si>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</si>
  <si>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</si>
  <si>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</si>
  <si>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</si>
  <si>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</si>
  <si>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</si>
  <si>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</si>
  <si>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</si>
  <si>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</si>
  <si>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</si>
  <si>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</si>
  <si>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</si>
  <si>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</si>
  <si>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</si>
  <si>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</si>
  <si>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</si>
  <si>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</si>
  <si>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</si>
  <si>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</si>
  <si>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</si>
  <si>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</si>
  <si>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</si>
  <si>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</si>
  <si>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</si>
  <si>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</si>
  <si>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</si>
  <si>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</si>
  <si>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</si>
  <si>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</si>
  <si>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</si>
  <si>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</si>
  <si>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</si>
  <si>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</si>
  <si>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</si>
  <si>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</si>
  <si>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</si>
  <si>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</si>
  <si>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</si>
  <si>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</si>
  <si>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</si>
  <si>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</si>
  <si>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</si>
  <si>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</si>
  <si>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</si>
  <si>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</si>
  <si>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</si>
  <si>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</si>
  <si>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</si>
  <si>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</si>
  <si>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</si>
  <si>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</si>
  <si>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</si>
  <si>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</si>
  <si>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</si>
  <si>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</si>
  <si>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</si>
  <si>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</si>
  <si>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</si>
  <si>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</si>
  <si>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</si>
  <si>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</si>
  <si>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</si>
  <si>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</si>
  <si>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</si>
  <si>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</si>
  <si>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</si>
  <si>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</si>
  <si>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</si>
  <si>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</si>
  <si>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</si>
  <si>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</si>
  <si>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</si>
  <si>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</si>
  <si>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</si>
  <si>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</si>
  <si>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</si>
  <si>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</si>
  <si>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</si>
  <si>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</si>
  <si>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</si>
  <si>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</si>
  <si>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</si>
  <si>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</si>
  <si>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</si>
  <si>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</si>
  <si>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</si>
  <si>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</si>
  <si>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</si>
  <si>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</si>
  <si>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</si>
  <si>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</si>
  <si>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</si>
  <si>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</si>
  <si>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</si>
  <si>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</si>
  <si>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</si>
  <si>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</si>
  <si>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</si>
  <si>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</si>
  <si>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</si>
  <si>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</si>
  <si>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</si>
  <si>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</si>
  <si>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</si>
  <si>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</si>
  <si>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</si>
  <si>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</si>
  <si>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</si>
  <si>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</si>
  <si>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</si>
  <si>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</si>
  <si>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</si>
  <si>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</si>
  <si>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</si>
  <si>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</si>
  <si>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</si>
  <si>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</si>
  <si>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</si>
  <si>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</si>
  <si>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</si>
  <si>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</si>
  <si>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</si>
  <si>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</si>
  <si>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</si>
  <si>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</si>
  <si>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</si>
  <si>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</si>
  <si>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</si>
  <si>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</si>
  <si>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</si>
  <si>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</si>
  <si>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</si>
  <si>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</si>
  <si>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</si>
  <si>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</si>
  <si>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</si>
  <si>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</si>
  <si>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</si>
  <si>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</si>
  <si>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</si>
  <si>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</si>
  <si>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</si>
  <si>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</si>
  <si>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</si>
  <si>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</si>
  <si>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</si>
  <si>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</si>
  <si>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</si>
  <si>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</si>
  <si>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</si>
  <si>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</si>
  <si>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</si>
  <si>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</si>
  <si>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</si>
  <si>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</si>
  <si>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</si>
  <si>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</si>
  <si>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</si>
  <si>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</si>
  <si>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</si>
  <si>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</si>
  <si>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</si>
  <si>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</si>
  <si>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</si>
  <si>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</si>
  <si>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</si>
  <si>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</si>
  <si>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</si>
  <si>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</si>
  <si>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</si>
  <si>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</si>
  <si>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</si>
  <si>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</si>
  <si>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</si>
  <si>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</si>
  <si>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</si>
  <si>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</si>
  <si>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</si>
  <si>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</si>
  <si>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</si>
  <si>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</si>
  <si>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</si>
  <si>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</si>
  <si>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</si>
  <si>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</si>
  <si>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</si>
  <si>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</si>
  <si>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</si>
  <si>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</si>
  <si>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</si>
  <si>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</si>
  <si>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</si>
  <si>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</si>
  <si>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</si>
  <si>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</si>
  <si>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</si>
  <si>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</si>
  <si>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</si>
  <si>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</si>
  <si>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</si>
  <si>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</si>
  <si>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</si>
  <si>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</si>
  <si>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</si>
  <si>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</si>
  <si>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</si>
  <si>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</si>
  <si>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</si>
  <si>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</si>
  <si>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</si>
  <si>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</si>
  <si>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</si>
  <si>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</si>
  <si>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</si>
  <si>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</si>
  <si>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</si>
  <si>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</si>
  <si>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</si>
  <si>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</si>
  <si>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</si>
  <si>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</si>
  <si>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</si>
  <si>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</si>
  <si>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</si>
  <si>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</si>
  <si>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</si>
  <si>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</si>
  <si>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</si>
  <si>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</si>
  <si>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</si>
  <si>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</si>
  <si>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</si>
  <si>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</si>
  <si>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</si>
  <si>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</si>
  <si>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</si>
  <si>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</si>
  <si>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</si>
  <si>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</si>
  <si>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</si>
  <si>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</si>
  <si>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</si>
  <si>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</si>
  <si>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</si>
  <si>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</si>
  <si>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</si>
  <si>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</si>
  <si>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</si>
  <si>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</si>
  <si>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</si>
  <si>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</si>
  <si>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</si>
  <si>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</si>
  <si>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</si>
  <si>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</si>
  <si>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</si>
  <si>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</si>
  <si>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</si>
  <si>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</si>
  <si>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</si>
  <si>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</si>
  <si>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</si>
  <si>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</si>
  <si>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</si>
  <si>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</si>
  <si>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</si>
  <si>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</si>
  <si>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</si>
  <si>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</si>
  <si>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</si>
  <si>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</si>
  <si>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</si>
  <si>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</si>
  <si>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</si>
  <si>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</si>
  <si>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</si>
  <si>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</si>
  <si>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</si>
  <si>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</si>
  <si>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</si>
  <si>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</si>
  <si>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</si>
  <si>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</si>
  <si>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</si>
  <si>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</si>
  <si>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</si>
  <si>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</si>
  <si>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</si>
  <si>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</si>
  <si>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</si>
  <si>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</si>
  <si>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</si>
  <si>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</si>
  <si>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</si>
  <si>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</si>
  <si>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</si>
  <si>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</si>
  <si>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</si>
  <si>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</si>
  <si>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</si>
  <si>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</si>
  <si>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</si>
  <si>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</si>
  <si>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</si>
  <si>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</si>
  <si>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</si>
  <si>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</si>
  <si>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</si>
  <si>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</si>
  <si>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</si>
  <si>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</si>
  <si>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</si>
  <si>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</si>
  <si>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</si>
  <si>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</si>
  <si>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</si>
  <si>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</si>
  <si>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</si>
  <si>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</si>
  <si>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</si>
  <si>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</si>
  <si>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</si>
  <si>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</si>
  <si>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</si>
  <si>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</si>
  <si>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</si>
  <si>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</si>
  <si>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</si>
  <si>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</si>
  <si>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</si>
  <si>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</si>
  <si>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</si>
  <si>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</si>
  <si>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</si>
  <si>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</si>
  <si>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</si>
  <si>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</si>
  <si>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</si>
  <si>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</si>
  <si>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</si>
  <si>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</si>
  <si>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</si>
  <si>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</si>
  <si>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</si>
  <si>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</si>
  <si>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</si>
  <si>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</si>
  <si>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</si>
  <si>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</si>
  <si>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</si>
  <si>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</si>
  <si>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</si>
  <si>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</si>
  <si>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</si>
  <si>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</si>
  <si>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</si>
  <si>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</si>
  <si>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</si>
  <si>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</si>
  <si>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</si>
  <si>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</si>
  <si>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</si>
  <si>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</si>
  <si>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</si>
  <si>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</si>
  <si>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</si>
  <si>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</si>
  <si>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</si>
  <si>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</si>
  <si>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</si>
  <si>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</si>
  <si>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</si>
  <si>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</si>
  <si>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</si>
  <si>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</si>
  <si>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</si>
  <si>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</si>
  <si>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</si>
  <si>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</si>
  <si>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</si>
  <si>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</si>
  <si>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</si>
  <si>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</si>
  <si>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</si>
  <si>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</si>
  <si>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</si>
  <si>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</si>
  <si>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</si>
  <si>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</si>
  <si>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</si>
  <si>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</si>
  <si>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</si>
  <si>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</si>
  <si>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</si>
  <si>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</si>
  <si>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</si>
  <si>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</si>
  <si>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</si>
  <si>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</si>
  <si>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</si>
  <si>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</si>
  <si>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</si>
  <si>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</si>
  <si>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</si>
  <si>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</si>
  <si>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</si>
  <si>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</si>
  <si>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</si>
  <si>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</si>
  <si>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</si>
  <si>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</si>
  <si>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</si>
  <si>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</si>
  <si>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</si>
  <si>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</si>
  <si>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</si>
  <si>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</si>
  <si>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</si>
  <si>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</si>
  <si>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</si>
  <si>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</si>
  <si>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</si>
  <si>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</si>
  <si>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</si>
  <si>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</si>
  <si>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</si>
  <si>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</si>
  <si>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</si>
  <si>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</si>
  <si>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</si>
  <si>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</si>
  <si>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</si>
  <si>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</si>
  <si>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</si>
  <si>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</si>
  <si>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</si>
  <si>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</si>
  <si>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</si>
  <si>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</si>
  <si>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</si>
  <si>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</si>
  <si>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</si>
  <si>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</si>
  <si>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</si>
  <si>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</si>
  <si>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</si>
  <si>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</si>
  <si>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</si>
  <si>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</si>
  <si>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</si>
  <si>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</si>
  <si>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</si>
  <si>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</si>
  <si>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</si>
  <si>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</si>
  <si>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</si>
  <si>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</si>
  <si>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</si>
  <si>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</si>
  <si>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</si>
  <si>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</si>
  <si>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</si>
  <si>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</si>
  <si>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</si>
  <si>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</si>
  <si>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</si>
  <si>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</si>
  <si>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</si>
  <si>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</si>
  <si>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</si>
  <si>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</si>
  <si>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</si>
  <si>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</si>
  <si>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</si>
  <si>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</si>
  <si>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</si>
  <si>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</si>
  <si>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</si>
  <si>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</si>
  <si>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</si>
  <si>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</si>
  <si>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</si>
  <si>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</si>
  <si>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</si>
  <si>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</si>
  <si>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</si>
  <si>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</si>
  <si>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</si>
  <si>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</si>
  <si>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</si>
  <si>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</si>
  <si>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</si>
  <si>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</si>
  <si>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</si>
  <si>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</si>
  <si>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</si>
  <si>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</si>
  <si>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</si>
  <si>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</si>
  <si>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</si>
  <si>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</si>
  <si>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</si>
  <si>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</si>
  <si>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</si>
  <si>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</si>
  <si>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</si>
  <si>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</si>
  <si>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</si>
  <si>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</si>
  <si>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</si>
  <si>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</si>
  <si>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</si>
  <si>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</si>
  <si>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</si>
  <si>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</si>
  <si>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</si>
  <si>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</si>
  <si>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</si>
  <si>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</si>
  <si>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</si>
  <si>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</si>
  <si>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</si>
  <si>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</si>
  <si>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</si>
  <si>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</si>
  <si>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</si>
  <si>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</si>
  <si>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</si>
  <si>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</si>
  <si>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</si>
  <si>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</si>
  <si>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</si>
  <si>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</si>
  <si>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</si>
  <si>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</si>
  <si>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</si>
  <si>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</si>
  <si>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</si>
  <si>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</si>
  <si>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</si>
  <si>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</si>
  <si>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</si>
  <si>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</si>
  <si>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</si>
  <si>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</si>
  <si>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</si>
  <si>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</si>
  <si>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</si>
  <si>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</si>
  <si>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</si>
  <si>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</si>
  <si>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</si>
  <si>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</si>
  <si>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</si>
  <si>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</si>
  <si>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</si>
  <si>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</si>
  <si>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</si>
  <si>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</si>
  <si>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</si>
  <si>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</si>
  <si>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</si>
  <si>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</si>
  <si>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</si>
  <si>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</si>
  <si>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</si>
  <si>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</si>
  <si>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</si>
  <si>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</si>
  <si>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</si>
  <si>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</si>
  <si>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</si>
  <si>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</si>
  <si>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</si>
  <si>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</si>
  <si>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</si>
  <si>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</si>
  <si>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</si>
  <si>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</si>
  <si>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</si>
  <si>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</si>
  <si>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</si>
  <si>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</si>
  <si>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</si>
  <si>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</si>
  <si>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</si>
  <si>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</si>
  <si>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</si>
  <si>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</si>
  <si>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</si>
  <si>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</si>
  <si>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</si>
  <si>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</si>
  <si>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</si>
  <si>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</si>
  <si>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</si>
  <si>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</si>
  <si>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</si>
  <si>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</si>
  <si>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</si>
  <si>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</si>
  <si>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</si>
  <si>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</si>
  <si>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</si>
  <si>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</si>
  <si>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</si>
  <si>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</si>
  <si>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</si>
  <si>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</si>
  <si>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</si>
  <si>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</si>
  <si>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</si>
  <si>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</si>
  <si>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</si>
  <si>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</si>
  <si>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</si>
  <si>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</si>
  <si>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</si>
  <si>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</si>
  <si>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</si>
  <si>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</si>
  <si>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</si>
  <si>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</si>
  <si>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</si>
  <si>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</si>
  <si>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</si>
  <si>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</si>
  <si>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</si>
  <si>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</si>
  <si>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</si>
  <si>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</si>
  <si>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</si>
  <si>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</si>
  <si>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</si>
  <si>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</si>
  <si>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</si>
  <si>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</si>
  <si>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</si>
  <si>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</si>
  <si>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</si>
  <si>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</si>
  <si>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</si>
  <si>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</si>
  <si>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</si>
  <si>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</si>
  <si>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</si>
  <si>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</si>
  <si>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</si>
  <si>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</si>
  <si>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</si>
  <si>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</si>
  <si>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</si>
  <si>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</si>
  <si>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</si>
  <si>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</si>
  <si>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</si>
  <si>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</si>
  <si>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</si>
  <si>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</si>
  <si>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</si>
  <si>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</si>
  <si>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</si>
  <si>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</si>
  <si>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</si>
  <si>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</si>
  <si>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</si>
  <si>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</si>
  <si>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</si>
  <si>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</si>
  <si>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</si>
  <si>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</si>
  <si>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</si>
  <si>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</si>
  <si>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</si>
  <si>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</si>
  <si>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</si>
  <si>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</si>
  <si>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</si>
  <si>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</si>
  <si>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</si>
  <si>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</si>
  <si>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</si>
  <si>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</si>
  <si>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</si>
  <si>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</si>
  <si>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</si>
  <si>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</si>
  <si>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</si>
  <si>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</si>
  <si>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</si>
  <si>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</si>
  <si>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</si>
  <si>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</si>
  <si>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</si>
  <si>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</si>
  <si>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</si>
  <si>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</si>
  <si>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</si>
  <si>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</si>
  <si>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</si>
  <si>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</si>
  <si>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</si>
  <si>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</si>
  <si>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</si>
  <si>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</si>
  <si>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</si>
  <si>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</si>
  <si>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</si>
  <si>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</si>
  <si>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</si>
  <si>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</si>
  <si>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</si>
  <si>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</si>
  <si>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</si>
  <si>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</si>
  <si>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</si>
  <si>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</si>
  <si>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</si>
  <si>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</si>
  <si>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</si>
  <si>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</si>
  <si>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</si>
  <si>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</si>
  <si>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</si>
  <si>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</si>
  <si>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</si>
  <si>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</si>
  <si>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</si>
  <si>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</si>
  <si>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</si>
  <si>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</si>
  <si>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</si>
  <si>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</si>
  <si>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</si>
  <si>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</si>
  <si>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</si>
  <si>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</si>
  <si>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</si>
  <si>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</si>
  <si>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</si>
  <si>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</si>
  <si>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</si>
  <si>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</si>
  <si>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</si>
  <si>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</si>
  <si>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</si>
  <si>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</si>
  <si>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</si>
  <si>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</si>
  <si>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</si>
  <si>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</si>
  <si>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</si>
  <si>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</si>
  <si>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</si>
  <si>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</si>
  <si>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</si>
  <si>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</si>
  <si>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</si>
  <si>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</si>
  <si>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</si>
  <si>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</si>
  <si>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</si>
  <si>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</si>
  <si>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</si>
  <si>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</si>
  <si>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</si>
  <si>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</si>
  <si>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</si>
  <si>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</si>
  <si>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</si>
  <si>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</si>
  <si>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</si>
  <si>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</si>
  <si>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</si>
  <si>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</si>
  <si>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</si>
  <si>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</si>
  <si>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</si>
  <si>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</si>
  <si>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</si>
  <si>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</si>
  <si>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</si>
  <si>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</si>
  <si>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</si>
  <si>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</si>
  <si>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</si>
  <si>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</si>
  <si>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</si>
  <si>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</si>
  <si>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</si>
  <si>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</si>
  <si>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</si>
  <si>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</si>
  <si>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</si>
  <si>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</si>
  <si>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</si>
  <si>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</si>
  <si>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</si>
  <si>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</si>
  <si>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</si>
  <si>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</si>
  <si>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</si>
  <si>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</si>
  <si>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</si>
  <si>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</si>
  <si>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</si>
  <si>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</si>
  <si>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</si>
  <si>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</si>
  <si>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</si>
  <si>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</si>
  <si>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</si>
  <si>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</si>
  <si>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</si>
  <si>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</si>
  <si>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</si>
  <si>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</si>
  <si>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</si>
  <si>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</si>
  <si>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</si>
  <si>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</si>
  <si>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</si>
  <si>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</si>
  <si>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</si>
  <si>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</si>
  <si>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</si>
  <si>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</si>
  <si>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</si>
  <si>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</si>
  <si>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</si>
  <si>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</si>
  <si>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</si>
  <si>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</si>
  <si>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</si>
  <si>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</si>
  <si>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</si>
  <si>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</si>
  <si>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</si>
  <si>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</si>
  <si>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</si>
  <si>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</si>
  <si>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</si>
  <si>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</si>
  <si>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</si>
  <si>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</si>
  <si>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</si>
  <si>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</si>
  <si>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</si>
  <si>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</si>
  <si>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</si>
  <si>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</si>
  <si>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</si>
  <si>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</si>
  <si>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</si>
  <si>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</si>
  <si>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</si>
  <si>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</si>
  <si>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</si>
  <si>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</si>
  <si>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</si>
  <si>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</si>
  <si>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</si>
  <si>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</si>
  <si>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</si>
  <si>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</si>
  <si>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</si>
  <si>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</si>
  <si>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</si>
  <si>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</si>
  <si>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</si>
  <si>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</si>
  <si>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</si>
  <si>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</si>
  <si>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</si>
  <si>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</si>
  <si>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</si>
  <si>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</si>
  <si>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</si>
  <si>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</si>
  <si>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</si>
  <si>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</si>
  <si>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</si>
  <si>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</si>
  <si>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</si>
  <si>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</si>
  <si>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</si>
  <si>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</si>
  <si>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</si>
  <si>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</si>
  <si>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</si>
  <si>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</si>
  <si>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</si>
  <si>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</si>
  <si>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</si>
  <si>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</si>
  <si>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</si>
  <si>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</si>
  <si>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</si>
  <si>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</si>
  <si>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</si>
  <si>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</si>
  <si>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</si>
  <si>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</si>
  <si>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</si>
  <si>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</si>
  <si>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</si>
  <si>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</si>
  <si>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</si>
  <si>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</si>
  <si>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</si>
  <si>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</si>
  <si>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</si>
  <si>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</si>
  <si>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</si>
  <si>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</si>
  <si>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</si>
  <si>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</si>
  <si>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</si>
  <si>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</si>
  <si>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</si>
  <si>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</si>
  <si>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</si>
  <si>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</si>
  <si>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</si>
  <si>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</si>
  <si>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</si>
  <si>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</si>
  <si>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</si>
  <si>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</si>
  <si>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</si>
  <si>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</si>
  <si>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</si>
  <si>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</si>
  <si>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</si>
  <si>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</si>
  <si>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</si>
  <si>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</si>
  <si>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</si>
  <si>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</si>
  <si>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</si>
  <si>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</si>
  <si>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</si>
  <si>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</si>
  <si>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</si>
  <si>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</si>
  <si>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</si>
  <si>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</si>
  <si>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</si>
  <si>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</si>
  <si>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</si>
  <si>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</si>
  <si>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</si>
  <si>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</si>
  <si>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</si>
  <si>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</si>
  <si>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</si>
  <si>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</si>
  <si>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</si>
  <si>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</si>
  <si>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</si>
  <si>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</si>
  <si>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</si>
  <si>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</si>
  <si>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</si>
  <si>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</si>
  <si>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</si>
  <si>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</si>
  <si>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</si>
  <si>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</si>
  <si>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</si>
  <si>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</si>
  <si>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</si>
  <si>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</si>
  <si>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</si>
  <si>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</si>
  <si>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</si>
  <si>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</si>
  <si>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</si>
  <si>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</si>
  <si>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</si>
  <si>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</si>
  <si>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</si>
  <si>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</si>
  <si>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</si>
  <si>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</si>
  <si>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</si>
  <si>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</si>
  <si>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</si>
  <si>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</si>
  <si>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</si>
  <si>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</si>
  <si>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</si>
  <si>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</si>
  <si>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</si>
  <si>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</si>
  <si>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</si>
  <si>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</si>
  <si>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</si>
  <si>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</si>
  <si>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</si>
  <si>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</si>
  <si>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</si>
  <si>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</si>
  <si>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</si>
  <si>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</si>
  <si>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</si>
  <si>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</si>
  <si>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</si>
  <si>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</si>
  <si>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</si>
  <si>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</si>
  <si>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</si>
  <si>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</si>
  <si>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</si>
  <si>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</si>
  <si>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</si>
  <si>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</si>
  <si>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</si>
  <si>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</si>
  <si>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</si>
  <si>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</si>
  <si>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</si>
  <si>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</si>
  <si>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</si>
  <si>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</si>
  <si>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</si>
  <si>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</si>
  <si>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</si>
  <si>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</si>
  <si>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</si>
  <si>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</si>
  <si>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</si>
  <si>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</si>
  <si>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</si>
  <si>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</si>
  <si>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</si>
  <si>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</si>
  <si>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</si>
  <si>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</si>
  <si>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</si>
  <si>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</si>
  <si>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</si>
  <si>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</si>
  <si>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</si>
  <si>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</si>
  <si>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</si>
  <si>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</si>
  <si>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</si>
  <si>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</si>
  <si>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</si>
  <si>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</si>
  <si>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</si>
  <si>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</si>
  <si>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</si>
  <si>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</si>
  <si>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</si>
  <si>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</si>
  <si>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</si>
  <si>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</si>
  <si>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</si>
  <si>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</si>
  <si>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</si>
  <si>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</si>
  <si>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</si>
  <si>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</si>
  <si>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</si>
  <si>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</si>
  <si>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</si>
  <si>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</si>
  <si>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</si>
  <si>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</si>
  <si>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</si>
  <si>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</si>
  <si>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</si>
  <si>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</si>
  <si>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</si>
  <si>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</si>
  <si>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</si>
  <si>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</si>
  <si>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</si>
  <si>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</si>
  <si>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</si>
  <si>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</si>
  <si>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</si>
  <si>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</si>
  <si>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</si>
  <si>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</si>
  <si>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</si>
  <si>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</si>
  <si>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</si>
  <si>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</si>
  <si>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</si>
  <si>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</si>
  <si>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</si>
  <si>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</si>
  <si>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</si>
  <si>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</si>
  <si>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</si>
  <si>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</si>
  <si>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</si>
  <si>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</si>
  <si>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</si>
  <si>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</si>
  <si>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</si>
  <si>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</si>
  <si>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</si>
  <si>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</si>
  <si>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</si>
  <si>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</si>
  <si>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</si>
  <si>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</si>
  <si>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</si>
  <si>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</si>
  <si>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</si>
  <si>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</si>
  <si>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</si>
  <si>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</si>
  <si>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</si>
  <si>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</si>
  <si>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</si>
  <si>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</si>
  <si>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</si>
  <si>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</si>
  <si>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</si>
  <si>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</si>
  <si>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</si>
  <si>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</si>
  <si>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</si>
  <si>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</si>
  <si>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</si>
  <si>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</si>
  <si>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</si>
  <si>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</si>
  <si>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</si>
  <si>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</si>
  <si>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</si>
  <si>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</si>
  <si>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</si>
  <si>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</si>
  <si>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</si>
  <si>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</si>
  <si>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</si>
  <si>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</si>
  <si>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</si>
  <si>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</si>
  <si>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</si>
  <si>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</si>
  <si>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</si>
  <si>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</si>
  <si>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</si>
  <si>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</si>
  <si>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</si>
  <si>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</si>
  <si>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</si>
  <si>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</si>
  <si>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</si>
  <si>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</si>
  <si>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</si>
  <si>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</si>
  <si>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</si>
  <si>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</si>
  <si>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</si>
  <si>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</si>
  <si>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</si>
  <si>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</si>
  <si>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</si>
  <si>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</si>
  <si>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</si>
  <si>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</si>
  <si>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</si>
  <si>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</si>
  <si>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</si>
  <si>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</si>
  <si>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</si>
  <si>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</si>
  <si>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</si>
  <si>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</si>
  <si>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</si>
  <si>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</si>
  <si>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</si>
  <si>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</si>
  <si>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</si>
  <si>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</si>
  <si>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</si>
  <si>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</si>
  <si>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</si>
  <si>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</si>
  <si>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</si>
  <si>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</si>
  <si>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</si>
  <si>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</si>
  <si>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</si>
  <si>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</si>
  <si>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</si>
  <si>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</si>
  <si>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</si>
  <si>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</si>
  <si>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</si>
  <si>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</si>
  <si>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</si>
  <si>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</si>
  <si>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</si>
  <si>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</si>
  <si>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</si>
  <si>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</si>
  <si>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</si>
  <si>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</si>
  <si>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</si>
  <si>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</si>
  <si>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</si>
  <si>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</si>
  <si>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</si>
  <si>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</si>
  <si>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</si>
  <si>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</si>
  <si>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</si>
  <si>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</si>
  <si>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</si>
  <si>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</si>
  <si>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</si>
  <si>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</si>
  <si>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</si>
  <si>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</si>
  <si>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</si>
  <si>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</si>
  <si>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</si>
  <si>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</si>
  <si>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</si>
  <si>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</si>
  <si>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</si>
  <si>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</si>
  <si>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</si>
  <si>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</si>
  <si>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</si>
  <si>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</si>
  <si>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</si>
  <si>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</si>
  <si>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</si>
  <si>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</si>
  <si>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</si>
  <si>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</si>
  <si>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</si>
  <si>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</si>
  <si>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</si>
  <si>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</si>
  <si>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</si>
  <si>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</si>
  <si>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</si>
  <si>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</si>
  <si>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</si>
  <si>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</si>
  <si>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</si>
  <si>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</si>
  <si>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</si>
  <si>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</si>
  <si>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</si>
  <si>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</si>
  <si>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</si>
  <si>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</si>
  <si>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</si>
  <si>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</si>
  <si>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</si>
  <si>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</si>
  <si>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</si>
  <si>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</si>
  <si>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</si>
  <si>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</si>
  <si>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</si>
  <si>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</si>
  <si>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</si>
  <si>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</si>
  <si>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</si>
  <si>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</si>
  <si>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</si>
  <si>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</si>
  <si>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</si>
  <si>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</si>
  <si>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</si>
  <si>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</si>
  <si>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</si>
  <si>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</si>
  <si>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</si>
  <si>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</si>
  <si>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</si>
  <si>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</si>
  <si>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</si>
  <si>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</si>
  <si>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</si>
  <si>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</si>
  <si>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</si>
  <si>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</si>
  <si>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</si>
  <si>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</si>
  <si>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</si>
  <si>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</si>
  <si>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</si>
  <si>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</si>
  <si>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</si>
  <si>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</si>
  <si>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</si>
  <si>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</si>
  <si>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</si>
  <si>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</si>
  <si>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</si>
  <si>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</si>
  <si>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</si>
  <si>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</si>
  <si>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</si>
  <si>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</si>
  <si>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</si>
  <si>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</si>
  <si>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</si>
  <si>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</si>
  <si>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</si>
  <si>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</si>
  <si>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</si>
  <si>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</si>
  <si>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</si>
  <si>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</si>
  <si>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</si>
  <si>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</si>
  <si>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</si>
  <si>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</si>
  <si>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</si>
  <si>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</si>
  <si>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</si>
  <si>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</si>
  <si>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</si>
  <si>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</si>
  <si>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</si>
  <si>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</si>
  <si>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</si>
  <si>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</si>
  <si>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</si>
  <si>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</si>
  <si>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</si>
  <si>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</si>
  <si>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</si>
  <si>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</si>
  <si>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</si>
  <si>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</si>
  <si>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</si>
  <si>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</si>
  <si>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</si>
  <si>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</si>
  <si>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</si>
  <si>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</si>
  <si>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</si>
  <si>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</si>
  <si>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</si>
  <si>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</si>
  <si>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</si>
  <si>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</si>
  <si>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</si>
  <si>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</si>
  <si>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</si>
  <si>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</si>
  <si>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</si>
  <si>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</si>
  <si>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</si>
  <si>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</si>
  <si>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</si>
  <si>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</si>
  <si>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</si>
  <si>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</si>
  <si>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</si>
  <si>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</si>
  <si>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</si>
  <si>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</si>
  <si>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</si>
  <si>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</si>
  <si>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</si>
  <si>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</si>
  <si>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</si>
  <si>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</si>
  <si>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</si>
  <si>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</si>
  <si>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</si>
  <si>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</si>
  <si>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</si>
  <si>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</si>
  <si>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</si>
  <si>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</si>
  <si>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</si>
  <si>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</si>
  <si>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</si>
  <si>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</si>
  <si>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</si>
  <si>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</si>
  <si>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</si>
  <si>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</si>
  <si>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</si>
  <si>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</si>
  <si>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</si>
  <si>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</si>
  <si>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</si>
  <si>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</si>
  <si>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</si>
  <si>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</si>
  <si>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</si>
  <si>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</si>
  <si>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</si>
  <si>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</si>
  <si>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</si>
  <si>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</si>
  <si>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</si>
  <si>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</si>
  <si>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</si>
  <si>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</si>
  <si>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</si>
  <si>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</si>
  <si>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</si>
  <si>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</si>
  <si>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</si>
  <si>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</si>
  <si>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</si>
  <si>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</si>
  <si>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</si>
  <si>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</si>
  <si>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</si>
  <si>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</si>
  <si>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</si>
  <si>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</si>
  <si>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</si>
  <si>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</si>
  <si>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</si>
  <si>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</si>
  <si>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</si>
  <si>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</si>
  <si>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</si>
  <si>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</si>
  <si>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</si>
  <si>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</si>
  <si>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</si>
  <si>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</si>
  <si>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</si>
  <si>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</si>
  <si>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</si>
  <si>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</si>
  <si>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</si>
  <si>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</si>
  <si>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</si>
  <si>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</si>
  <si>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</si>
  <si>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</si>
  <si>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</si>
  <si>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</si>
  <si>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</si>
  <si>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</si>
  <si>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</si>
  <si>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</si>
  <si>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</si>
  <si>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</si>
  <si>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</si>
  <si>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</si>
  <si>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</si>
  <si>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</si>
  <si>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</si>
  <si>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</si>
  <si>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</si>
  <si>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</si>
  <si>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</si>
  <si>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</si>
  <si>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</si>
  <si>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</si>
  <si>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</si>
  <si>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</si>
  <si>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</si>
  <si>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</si>
  <si>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</si>
  <si>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</si>
  <si>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</si>
  <si>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</si>
  <si>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</si>
  <si>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</si>
  <si>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</si>
  <si>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</si>
  <si>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</si>
  <si>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</si>
  <si>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</si>
  <si>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</si>
  <si>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</si>
  <si>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</si>
  <si>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</si>
  <si>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</si>
  <si>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</si>
  <si>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</si>
  <si>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</si>
  <si>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</si>
  <si>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</si>
  <si>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</si>
  <si>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</si>
  <si>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</si>
  <si>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</si>
  <si>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</si>
  <si>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</si>
  <si>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</si>
  <si>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</si>
  <si>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</si>
  <si>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</si>
  <si>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</si>
  <si>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</si>
  <si>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</si>
  <si>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</si>
  <si>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</si>
  <si>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</si>
  <si>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</si>
  <si>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</si>
  <si>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</si>
  <si>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</si>
  <si>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</si>
  <si>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</si>
  <si>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</si>
  <si>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</si>
  <si>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</si>
  <si>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</si>
  <si>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</si>
  <si>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</si>
  <si>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</si>
  <si>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</si>
  <si>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</si>
  <si>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</si>
  <si>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</si>
  <si>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</si>
  <si>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</si>
  <si>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</si>
  <si>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</si>
  <si>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</si>
  <si>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</si>
  <si>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</si>
  <si>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</si>
  <si>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</si>
  <si>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</si>
  <si>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</si>
  <si>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</si>
  <si>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</si>
  <si>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</si>
  <si>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</si>
  <si>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</si>
  <si>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</si>
  <si>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</si>
  <si>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</si>
  <si>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</si>
  <si>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</si>
  <si>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</si>
  <si>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</si>
  <si>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</si>
  <si>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</si>
  <si>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</si>
  <si>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</si>
  <si>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</si>
  <si>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</si>
  <si>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</si>
  <si>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</si>
  <si>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</si>
  <si>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</si>
  <si>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</si>
  <si>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</si>
  <si>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</si>
  <si>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</si>
  <si>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</si>
  <si>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</si>
  <si>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</si>
  <si>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</si>
  <si>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</si>
  <si>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</si>
  <si>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</si>
  <si>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</si>
  <si>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</si>
  <si>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</si>
  <si>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</si>
  <si>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</si>
  <si>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</si>
  <si>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</si>
  <si>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</si>
  <si>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</si>
  <si>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</si>
  <si>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</si>
  <si>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</si>
  <si>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</si>
  <si>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</si>
  <si>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</si>
  <si>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</si>
  <si>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</si>
  <si>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</si>
  <si>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</si>
  <si>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</si>
  <si>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</si>
  <si>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</si>
  <si>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</si>
  <si>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</si>
  <si>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</si>
  <si>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</si>
  <si>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</si>
  <si>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</si>
  <si>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</si>
  <si>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</si>
  <si>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</si>
  <si>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</si>
  <si>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</si>
  <si>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</si>
  <si>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</si>
  <si>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</si>
  <si>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</si>
  <si>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</si>
  <si>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</si>
  <si>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</si>
  <si>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</si>
  <si>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</si>
  <si>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</si>
  <si>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</si>
  <si>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</si>
  <si>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</si>
  <si>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</si>
  <si>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</si>
  <si>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</si>
  <si>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</si>
  <si>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</si>
  <si>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</si>
  <si>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</si>
  <si>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</si>
  <si>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</si>
  <si>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</si>
  <si>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</si>
  <si>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</si>
  <si>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</si>
  <si>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</si>
  <si>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</si>
  <si>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</si>
  <si>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</si>
  <si>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</si>
  <si>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</si>
  <si>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</si>
  <si>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</si>
  <si>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</si>
  <si>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</si>
  <si>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</si>
  <si>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</si>
  <si>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</si>
  <si>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</si>
  <si>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</si>
  <si>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</si>
  <si>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</si>
  <si>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</si>
  <si>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</si>
  <si>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</si>
  <si>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</si>
  <si>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</si>
  <si>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</si>
  <si>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</si>
  <si>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</si>
  <si>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</si>
  <si>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</si>
  <si>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</si>
  <si>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</si>
  <si>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</si>
  <si>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</si>
  <si>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</si>
  <si>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</si>
  <si>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</si>
  <si>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</si>
  <si>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</si>
  <si>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</si>
  <si>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</si>
  <si>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</si>
  <si>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</si>
  <si>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</si>
  <si>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</si>
  <si>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</si>
  <si>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</si>
  <si>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</si>
  <si>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</si>
  <si>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</si>
  <si>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</si>
  <si>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</si>
  <si>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</si>
  <si>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</si>
  <si>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</si>
  <si>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</si>
  <si>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</si>
  <si>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</si>
  <si>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</si>
  <si>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</si>
  <si>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</si>
  <si>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</si>
  <si>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</si>
  <si>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</si>
  <si>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</si>
  <si>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</si>
  <si>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</si>
  <si>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</si>
  <si>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</si>
  <si>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</si>
  <si>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</si>
  <si>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</si>
  <si>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</si>
  <si>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</si>
  <si>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</si>
  <si>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</si>
  <si>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</si>
  <si>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</si>
  <si>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</si>
  <si>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</si>
  <si>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</si>
  <si>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</si>
  <si>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</si>
  <si>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</si>
  <si>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</si>
  <si>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</si>
  <si>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</si>
  <si>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</si>
  <si>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</si>
  <si>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</si>
  <si>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</si>
  <si>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</si>
  <si>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</si>
  <si>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</si>
  <si>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</si>
  <si>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</si>
  <si>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</si>
  <si>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</si>
  <si>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</si>
  <si>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</si>
  <si>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</si>
  <si>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</si>
  <si>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</si>
  <si>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</si>
  <si>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</si>
  <si>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</si>
  <si>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</si>
  <si>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</si>
  <si>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</si>
  <si>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</si>
  <si>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</si>
  <si>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</si>
  <si>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</si>
  <si>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</si>
  <si>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</si>
  <si>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</si>
  <si>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</si>
  <si>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</si>
  <si>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</si>
  <si>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</si>
  <si>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</si>
  <si>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</si>
  <si>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</si>
  <si>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</si>
  <si>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</si>
  <si>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</si>
  <si>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</si>
  <si>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</si>
  <si>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</si>
  <si>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</si>
  <si>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</si>
  <si>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</si>
  <si>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</si>
  <si>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</si>
  <si>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</si>
  <si>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</si>
  <si>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</si>
  <si>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</si>
  <si>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</si>
  <si>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</si>
  <si>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</si>
  <si>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</si>
  <si>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</si>
  <si>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</si>
  <si>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</si>
  <si>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</si>
  <si>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</si>
  <si>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</si>
  <si>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</si>
  <si>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</si>
  <si>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</si>
  <si>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</si>
  <si>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</si>
  <si>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</si>
  <si>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</si>
  <si>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</si>
  <si>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</si>
  <si>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</si>
  <si>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</si>
  <si>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</si>
  <si>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</si>
  <si>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</si>
  <si>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</si>
  <si>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</si>
  <si>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</si>
  <si>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</si>
  <si>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</si>
  <si>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</si>
  <si>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</si>
  <si>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</si>
  <si>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</si>
  <si>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</si>
  <si>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</si>
  <si>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</si>
  <si>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</si>
  <si>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</si>
  <si>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</si>
  <si>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</si>
  <si>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</si>
  <si>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</si>
  <si>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</si>
  <si>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</si>
  <si>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</si>
  <si>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</si>
  <si>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</si>
  <si>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</si>
  <si>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</si>
  <si>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</si>
  <si>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</si>
  <si>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</si>
  <si>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</si>
  <si>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</si>
  <si>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</si>
  <si>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</si>
  <si>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</si>
  <si>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</si>
  <si>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</si>
  <si>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</si>
  <si>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</si>
  <si>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</si>
  <si>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</si>
  <si>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</si>
  <si>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</si>
  <si>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</si>
  <si>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</si>
  <si>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</si>
  <si>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</si>
  <si>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</si>
  <si>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</si>
  <si>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</si>
  <si>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</si>
  <si>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</si>
  <si>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</si>
  <si>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</si>
  <si>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</si>
  <si>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</si>
  <si>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</si>
  <si>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</si>
  <si>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</si>
  <si>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</si>
  <si>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</si>
  <si>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</si>
  <si>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</si>
  <si>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</si>
  <si>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</si>
  <si>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</si>
  <si>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</si>
  <si>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</si>
  <si>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</si>
  <si>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</si>
  <si>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</si>
  <si>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</si>
  <si>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</si>
  <si>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</si>
  <si>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</si>
  <si>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</si>
  <si>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</si>
  <si>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</si>
  <si>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</si>
  <si>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</si>
  <si>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</si>
  <si>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</si>
  <si>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</si>
  <si>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</si>
  <si>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</si>
  <si>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</si>
  <si>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</si>
  <si>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</si>
  <si>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</si>
  <si>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</si>
  <si>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</si>
  <si>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</si>
  <si>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</si>
  <si>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</si>
  <si>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</si>
  <si>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</si>
  <si>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</si>
  <si>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</si>
  <si>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</si>
  <si>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</si>
  <si>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</si>
  <si>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</si>
  <si>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</si>
  <si>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</si>
  <si>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</si>
  <si>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</si>
  <si>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</si>
  <si>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</si>
  <si>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</si>
  <si>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</si>
  <si>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</si>
  <si>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</si>
  <si>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</si>
  <si>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</si>
  <si>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</si>
  <si>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</si>
  <si>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</si>
  <si>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</si>
  <si>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</si>
  <si>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</si>
  <si>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</si>
  <si>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</si>
  <si>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</si>
  <si>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</si>
  <si>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</si>
  <si>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</si>
  <si>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</si>
  <si>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</si>
  <si>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</si>
  <si>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</si>
  <si>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</si>
  <si>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</si>
  <si>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</si>
  <si>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</si>
  <si>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</si>
  <si>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</si>
  <si>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</si>
  <si>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</si>
  <si>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</si>
  <si>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</si>
  <si>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</si>
  <si>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</si>
  <si>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</si>
  <si>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</si>
  <si>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</si>
  <si>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</si>
  <si>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</si>
  <si>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</si>
  <si>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</si>
  <si>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</si>
  <si>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</si>
  <si>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</si>
  <si>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</si>
  <si>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</si>
  <si>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</si>
  <si>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</si>
  <si>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</si>
  <si>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</si>
  <si>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</si>
  <si>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</si>
  <si>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</si>
  <si>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</si>
  <si>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</si>
  <si>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</si>
  <si>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</si>
  <si>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</si>
  <si>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</si>
  <si>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</si>
  <si>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</si>
  <si>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</si>
  <si>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</si>
  <si>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</si>
  <si>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</si>
  <si>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</si>
  <si>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</si>
  <si>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</si>
  <si>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</si>
  <si>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</si>
  <si>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</si>
  <si>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</si>
  <si>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</si>
  <si>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</si>
  <si>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</si>
  <si>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</si>
  <si>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</si>
  <si>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</si>
  <si>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</si>
  <si>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</si>
  <si>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</si>
  <si>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</si>
  <si>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</si>
  <si>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</si>
  <si>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</si>
  <si>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</si>
  <si>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</si>
  <si>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</si>
  <si>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</si>
  <si>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</si>
  <si>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</si>
  <si>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</si>
  <si>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</si>
  <si>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</si>
  <si>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</si>
  <si>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</si>
  <si>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</si>
  <si>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</si>
  <si>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</si>
  <si>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</si>
  <si>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</si>
  <si>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</si>
  <si>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</si>
  <si>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</si>
  <si>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</si>
  <si>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</si>
  <si>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</si>
  <si>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</si>
  <si>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</si>
  <si>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</si>
  <si>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</si>
  <si>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</si>
  <si>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</si>
  <si>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</si>
  <si>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</si>
  <si>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</si>
  <si>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</si>
  <si>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</si>
  <si>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</si>
  <si>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</si>
  <si>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</si>
  <si>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</si>
  <si>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</si>
  <si>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</si>
  <si>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</si>
  <si>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</si>
  <si>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</si>
  <si>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</si>
  <si>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</si>
  <si>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</si>
  <si>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</si>
  <si>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</si>
  <si>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</si>
  <si>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</si>
  <si>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</si>
  <si>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</si>
  <si>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</si>
  <si>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</si>
  <si>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</si>
  <si>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</si>
  <si>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</si>
  <si>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</si>
  <si>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</si>
  <si>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</si>
  <si>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</si>
  <si>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</si>
  <si>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</si>
  <si>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</si>
  <si>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</si>
  <si>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</si>
  <si>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</si>
  <si>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</si>
  <si>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</si>
  <si>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</si>
  <si>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</si>
  <si>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</si>
  <si>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</si>
  <si>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</si>
  <si>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</si>
  <si>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</si>
  <si>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</si>
  <si>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</si>
  <si>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</si>
  <si>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</si>
  <si>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</si>
  <si>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</si>
  <si>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</si>
  <si>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</si>
  <si>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</si>
  <si>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</si>
  <si>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</si>
  <si>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</si>
  <si>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</si>
  <si>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</si>
  <si>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</si>
  <si>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</si>
  <si>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</si>
  <si>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</si>
  <si>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</si>
  <si>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</si>
  <si>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</si>
  <si>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</si>
  <si>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</si>
  <si>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</si>
  <si>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</si>
  <si>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</si>
  <si>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</si>
  <si>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</si>
  <si>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</si>
  <si>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</si>
  <si>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</si>
  <si>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</si>
  <si>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</si>
  <si>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</si>
  <si>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</si>
  <si>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</si>
  <si>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</si>
  <si>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</si>
  <si>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</si>
  <si>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</si>
  <si>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</si>
  <si>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</si>
  <si>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</si>
  <si>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</si>
  <si>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</si>
  <si>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</si>
  <si>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</si>
  <si>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</si>
  <si>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</si>
  <si>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</si>
  <si>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</si>
  <si>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</si>
  <si>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</si>
  <si>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</si>
  <si>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</si>
  <si>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</si>
  <si>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</si>
  <si>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</si>
  <si>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</si>
  <si>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</si>
  <si>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</si>
  <si>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</si>
  <si>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</si>
  <si>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</si>
  <si>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</si>
  <si>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</si>
  <si>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</si>
  <si>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</si>
  <si>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</si>
  <si>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</si>
  <si>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</si>
  <si>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</si>
  <si>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</si>
  <si>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</si>
  <si>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</si>
  <si>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</si>
  <si>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</si>
  <si>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</si>
  <si>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</si>
  <si>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</si>
  <si>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</si>
  <si>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</si>
  <si>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</si>
  <si>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</si>
  <si>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</si>
  <si>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</si>
  <si>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</si>
  <si>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</si>
  <si>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</si>
  <si>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</si>
  <si>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</si>
  <si>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</si>
  <si>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</si>
  <si>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</si>
  <si>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</si>
  <si>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</si>
  <si>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</si>
  <si>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</si>
  <si>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</si>
  <si>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</si>
  <si>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</si>
  <si>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</si>
  <si>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</si>
  <si>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</si>
  <si>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</si>
  <si>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</si>
  <si>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</si>
  <si>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</si>
  <si>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</si>
  <si>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</si>
  <si>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</si>
  <si>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</si>
  <si>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</si>
  <si>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</si>
  <si>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</si>
  <si>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</si>
  <si>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</si>
  <si>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</si>
  <si>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</si>
  <si>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</si>
  <si>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</si>
  <si>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</si>
  <si>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</si>
  <si>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</si>
  <si>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</si>
  <si>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</si>
  <si>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</si>
  <si>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</si>
  <si>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</si>
  <si>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</si>
  <si>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</si>
  <si>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</si>
  <si>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</si>
  <si>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</si>
  <si>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</si>
  <si>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</si>
  <si>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</si>
  <si>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</si>
  <si>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</si>
  <si>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</si>
  <si>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</si>
  <si>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</si>
  <si>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</si>
  <si>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</si>
  <si>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</si>
  <si>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</si>
  <si>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</si>
  <si>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</si>
  <si>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</si>
  <si>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</si>
  <si>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</si>
  <si>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</si>
  <si>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</si>
  <si>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</si>
  <si>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</si>
  <si>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</si>
  <si>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</si>
  <si>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</si>
  <si>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</si>
  <si>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</si>
  <si>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</si>
  <si>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</si>
  <si>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</si>
  <si>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</si>
  <si>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</si>
  <si>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</si>
  <si>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</si>
  <si>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</si>
  <si>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</si>
  <si>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</si>
  <si>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</si>
  <si>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</si>
  <si>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</si>
  <si>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</si>
  <si>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</si>
  <si>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</si>
  <si>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</si>
  <si>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</si>
  <si>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</si>
  <si>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</si>
  <si>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</si>
  <si>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</si>
  <si>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</si>
  <si>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</si>
  <si>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</si>
  <si>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</si>
  <si>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</si>
  <si>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</si>
  <si>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</si>
  <si>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</si>
  <si>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</si>
  <si>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</si>
  <si>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</si>
  <si>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</si>
  <si>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</si>
  <si>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</si>
  <si>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</si>
  <si>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</si>
  <si>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</si>
  <si>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</si>
  <si>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</si>
  <si>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</si>
  <si>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</si>
  <si>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</si>
  <si>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</si>
  <si>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</si>
  <si>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</si>
  <si>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</si>
  <si>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</si>
  <si>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</si>
  <si>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</si>
  <si>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</si>
  <si>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</si>
  <si>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</si>
  <si>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</si>
  <si>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</si>
  <si>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</si>
  <si>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</si>
  <si>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</si>
  <si>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</si>
  <si>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</si>
  <si>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</si>
  <si>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</si>
  <si>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</si>
  <si>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</si>
  <si>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</si>
  <si>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</si>
  <si>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</si>
  <si>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</si>
  <si>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</si>
  <si>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</si>
  <si>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</si>
  <si>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</si>
  <si>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</si>
  <si>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</si>
  <si>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</si>
  <si>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</si>
  <si>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</si>
  <si>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</si>
  <si>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</si>
  <si>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</si>
  <si>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</si>
  <si>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</si>
  <si>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</si>
  <si>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</si>
  <si>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</si>
  <si>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</si>
  <si>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</si>
  <si>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</si>
  <si>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</si>
  <si>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</si>
  <si>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</si>
  <si>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</si>
  <si>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</si>
  <si>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</si>
  <si>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</si>
  <si>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</si>
  <si>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</si>
  <si>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</si>
  <si>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</si>
  <si>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</si>
  <si>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</si>
  <si>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</si>
  <si>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</si>
  <si>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</si>
  <si>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</si>
  <si>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</si>
  <si>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</si>
  <si>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</si>
  <si>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</si>
  <si>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</si>
  <si>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</si>
  <si>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</si>
  <si>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</si>
  <si>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</si>
  <si>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</si>
  <si>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</si>
  <si>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</si>
  <si>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</si>
  <si>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</si>
  <si>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</si>
  <si>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</si>
  <si>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</si>
  <si>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</si>
  <si>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</si>
  <si>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</si>
  <si>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</si>
  <si>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</si>
  <si>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</si>
  <si>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</si>
  <si>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</si>
  <si>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</si>
  <si>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</si>
  <si>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</si>
  <si>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</si>
  <si>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</si>
  <si>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</si>
  <si>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</si>
  <si>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</si>
  <si>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</si>
  <si>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</si>
  <si>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</si>
  <si>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</si>
  <si>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</si>
  <si>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</si>
  <si>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</si>
  <si>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</si>
  <si>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</si>
  <si>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</si>
  <si>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</si>
  <si>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</si>
  <si>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</si>
  <si>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</si>
  <si>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</si>
  <si>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</si>
  <si>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</si>
  <si>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</si>
  <si>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</si>
  <si>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</si>
  <si>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</si>
  <si>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</si>
  <si>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</si>
  <si>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</si>
  <si>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</si>
  <si>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</si>
  <si>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</si>
  <si>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</si>
  <si>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</si>
  <si>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</si>
  <si>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</si>
  <si>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</si>
  <si>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</si>
  <si>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</si>
  <si>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</si>
  <si>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</si>
  <si>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</si>
  <si>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</si>
  <si>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</si>
  <si>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</si>
  <si>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</si>
  <si>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</si>
  <si>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</si>
  <si>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</si>
  <si>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</si>
  <si>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</si>
  <si>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</si>
  <si>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</si>
  <si>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</si>
  <si>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</si>
  <si>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</si>
  <si>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</si>
  <si>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</si>
  <si>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</si>
  <si>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</si>
  <si>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</si>
  <si>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</si>
  <si>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</si>
  <si>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</si>
  <si>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</si>
  <si>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</si>
  <si>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</si>
  <si>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</si>
  <si>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</si>
  <si>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</si>
  <si>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</si>
  <si>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</si>
  <si>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</si>
  <si>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</si>
  <si>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</si>
  <si>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</si>
  <si>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</si>
  <si>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</si>
  <si>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</si>
  <si>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</si>
  <si>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</si>
  <si>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</si>
  <si>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</si>
  <si>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</si>
  <si>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</si>
  <si>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</si>
  <si>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</si>
  <si>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</si>
  <si>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</si>
  <si>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</si>
  <si>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</si>
  <si>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</si>
  <si>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</si>
  <si>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</si>
  <si>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</si>
  <si>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</si>
  <si>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</si>
  <si>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</si>
  <si>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</si>
  <si>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</si>
  <si>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</si>
  <si>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</si>
  <si>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</si>
  <si>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</si>
  <si>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</si>
  <si>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</si>
  <si>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</si>
  <si>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</si>
  <si>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</si>
  <si>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</si>
  <si>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</si>
  <si>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</si>
  <si>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</si>
  <si>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</si>
  <si>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</si>
  <si>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</si>
  <si>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</si>
  <si>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</si>
  <si>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</si>
  <si>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</si>
  <si>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</si>
  <si>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</si>
  <si>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</si>
  <si>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</si>
  <si>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</si>
  <si>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</si>
  <si>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</si>
  <si>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</si>
  <si>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</si>
  <si>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</si>
  <si>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</si>
  <si>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</si>
  <si>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</si>
  <si>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</si>
  <si>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</si>
  <si>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</si>
  <si>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</si>
  <si>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</si>
  <si>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</si>
  <si>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</si>
  <si>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</si>
  <si>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</si>
  <si>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</si>
  <si>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</si>
  <si>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</si>
  <si>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</si>
  <si>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</si>
  <si>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</si>
  <si>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</si>
  <si>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</si>
  <si>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</si>
  <si>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</si>
  <si>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</si>
  <si>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</si>
  <si>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</si>
  <si>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</si>
  <si>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</si>
  <si>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</si>
  <si>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</si>
  <si>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</si>
  <si>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</si>
  <si>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</si>
  <si>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</si>
  <si>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</si>
  <si>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</si>
  <si>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</si>
  <si>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</si>
  <si>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</si>
  <si>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</si>
  <si>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</si>
  <si>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</si>
  <si>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</si>
  <si>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</si>
  <si>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</si>
  <si>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</si>
  <si>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</si>
  <si>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</si>
  <si>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</si>
  <si>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</si>
  <si>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</si>
  <si>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</si>
  <si>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</si>
  <si>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</si>
  <si>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</si>
  <si>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</si>
  <si>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</si>
  <si>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</si>
  <si>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</si>
  <si>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</si>
  <si>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</si>
  <si>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</si>
  <si>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</si>
  <si>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</si>
  <si>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</si>
  <si>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</si>
  <si>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</si>
  <si>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</si>
  <si>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</si>
  <si>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</si>
  <si>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</si>
  <si>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</si>
  <si>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</si>
  <si>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</si>
  <si>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</si>
  <si>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</si>
  <si>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</si>
  <si>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</si>
  <si>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</si>
  <si>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</si>
  <si>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</si>
  <si>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</si>
  <si>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</si>
  <si>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</si>
  <si>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</si>
  <si>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</si>
  <si>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</si>
  <si>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</si>
  <si>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</si>
  <si>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</si>
  <si>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</si>
  <si>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</si>
  <si>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</si>
  <si>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</si>
  <si>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</si>
  <si>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</si>
  <si>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</si>
  <si>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</si>
  <si>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</si>
  <si>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</si>
  <si>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</si>
  <si>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</si>
  <si>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</si>
  <si>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</si>
  <si>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</si>
  <si>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</si>
  <si>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</si>
  <si>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</si>
  <si>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</si>
  <si>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</si>
  <si>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</si>
  <si>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</si>
  <si>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</si>
  <si>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</si>
  <si>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</si>
  <si>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</si>
  <si>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</si>
  <si>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</si>
  <si>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</si>
  <si>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</si>
  <si>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</si>
  <si>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</si>
  <si>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</si>
  <si>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</si>
  <si>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</si>
  <si>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</si>
  <si>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</si>
  <si>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</si>
  <si>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</si>
  <si>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</si>
  <si>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</si>
  <si>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</si>
  <si>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</si>
  <si>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</si>
  <si>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</si>
  <si>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</si>
  <si>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</si>
  <si>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</si>
  <si>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</si>
  <si>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</si>
  <si>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</si>
  <si>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</si>
  <si>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</si>
  <si>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</si>
  <si>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</si>
  <si>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</si>
  <si>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</si>
  <si>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</si>
  <si>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</si>
  <si>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</si>
  <si>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</si>
  <si>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</si>
  <si>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</si>
  <si>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</si>
  <si>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</si>
  <si>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</si>
  <si>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</si>
  <si>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</si>
  <si>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</si>
  <si>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</si>
  <si>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</si>
  <si>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</si>
  <si>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</si>
  <si>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</si>
  <si>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</si>
  <si>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</si>
  <si>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</si>
  <si>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</si>
  <si>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</si>
  <si>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</si>
  <si>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</si>
  <si>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</si>
  <si>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</si>
  <si>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</si>
  <si>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</si>
  <si>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</si>
  <si>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</si>
  <si>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</si>
  <si>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</si>
  <si>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</si>
  <si>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</si>
  <si>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</si>
  <si>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</si>
  <si>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</si>
  <si>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</si>
  <si>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</si>
  <si>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</si>
  <si>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</si>
  <si>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</si>
  <si>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</si>
  <si>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</si>
  <si>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</si>
  <si>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</si>
  <si>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</si>
  <si>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</si>
  <si>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</si>
  <si>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</si>
  <si>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</si>
  <si>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</si>
  <si>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</si>
  <si>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</si>
  <si>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</si>
  <si>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</si>
  <si>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</si>
  <si>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</si>
  <si>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</si>
  <si>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</si>
  <si>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</si>
  <si>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</si>
  <si>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</si>
  <si>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</si>
  <si>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</si>
  <si>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</si>
  <si>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</si>
  <si>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</si>
  <si>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</si>
  <si>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</si>
  <si>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</si>
  <si>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</si>
  <si>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</si>
  <si>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</si>
  <si>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</si>
  <si>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</si>
  <si>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</si>
  <si>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</si>
  <si>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</si>
  <si>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</si>
  <si>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</si>
  <si>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</si>
  <si>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</si>
  <si>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</si>
  <si>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</si>
  <si>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</si>
  <si>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</si>
  <si>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</si>
  <si>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</si>
  <si>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</si>
  <si>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</si>
  <si>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</si>
  <si>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</si>
  <si>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</si>
  <si>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</si>
  <si>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</si>
  <si>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</si>
  <si>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</si>
  <si>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</si>
  <si>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</si>
  <si>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</si>
  <si>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</si>
  <si>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</si>
  <si>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</si>
  <si>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</si>
  <si>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</si>
  <si>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</si>
  <si>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</si>
  <si>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</si>
  <si>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</si>
  <si>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</si>
  <si>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</si>
  <si>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</si>
  <si>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</si>
  <si>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</si>
  <si>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</si>
  <si>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</si>
  <si>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</si>
  <si>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</si>
  <si>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</si>
  <si>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</si>
  <si>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</si>
  <si>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</si>
  <si>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</si>
  <si>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</si>
  <si>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</si>
  <si>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</si>
  <si>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</si>
  <si>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</si>
  <si>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</si>
  <si>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</si>
  <si>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</si>
  <si>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</si>
  <si>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</si>
  <si>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</si>
  <si>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</si>
  <si>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</si>
  <si>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</si>
  <si>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</si>
  <si>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</si>
  <si>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</si>
  <si>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</si>
  <si>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</si>
  <si>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</si>
  <si>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</si>
  <si>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</si>
  <si>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</si>
  <si>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</si>
  <si>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</si>
  <si>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</si>
  <si>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</si>
  <si>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</si>
  <si>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</si>
  <si>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</si>
  <si>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</si>
  <si>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</si>
  <si>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</si>
  <si>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</si>
  <si>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</si>
  <si>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</si>
  <si>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</si>
  <si>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</si>
  <si>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</si>
  <si>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</si>
  <si>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</si>
  <si>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</si>
  <si>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</si>
  <si>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</si>
  <si>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</si>
  <si>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</si>
  <si>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</si>
  <si>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</si>
  <si>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</si>
  <si>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</si>
  <si>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</si>
  <si>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</si>
  <si>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</si>
  <si>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</si>
  <si>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</si>
  <si>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</si>
  <si>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</si>
  <si>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</si>
  <si>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</si>
  <si>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</si>
  <si>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</si>
  <si>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</si>
  <si>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</si>
  <si>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</si>
  <si>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</si>
  <si>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</si>
  <si>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</si>
  <si>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</si>
  <si>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</si>
  <si>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</si>
  <si>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</si>
  <si>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</si>
  <si>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</si>
  <si>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</si>
  <si>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</si>
  <si>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</si>
  <si>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</si>
  <si>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</si>
  <si>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</si>
  <si>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</si>
  <si>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</si>
  <si>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</si>
  <si>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</si>
  <si>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</si>
  <si>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</si>
  <si>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</si>
  <si>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</si>
  <si>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</si>
  <si>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</si>
  <si>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</si>
  <si>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</si>
  <si>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</si>
  <si>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</si>
  <si>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</si>
  <si>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</si>
  <si>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</si>
  <si>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</si>
  <si>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</si>
  <si>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</si>
  <si>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</si>
  <si>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</si>
  <si>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</si>
  <si>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</si>
  <si>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</si>
  <si>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</si>
  <si>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</si>
  <si>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</si>
  <si>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</si>
  <si>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</si>
  <si>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</si>
  <si>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</si>
  <si>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</si>
  <si>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</si>
  <si>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</si>
  <si>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</si>
  <si>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</si>
  <si>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</si>
  <si>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</si>
  <si>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</si>
  <si>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</si>
  <si>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</si>
  <si>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</si>
  <si>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</si>
  <si>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</si>
  <si>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</si>
  <si>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</si>
  <si>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</si>
  <si>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</si>
  <si>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</si>
  <si>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</si>
  <si>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</si>
  <si>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</si>
  <si>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</si>
  <si>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</si>
  <si>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</si>
  <si>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</si>
  <si>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</si>
  <si>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</si>
  <si>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</si>
  <si>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</si>
  <si>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</si>
  <si>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</si>
  <si>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</si>
  <si>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</si>
  <si>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</si>
  <si>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</si>
  <si>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</si>
  <si>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</si>
  <si>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</si>
  <si>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</si>
  <si>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</si>
  <si>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</si>
  <si>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</si>
  <si>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</si>
  <si>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</si>
  <si>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</si>
  <si>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</si>
  <si>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</si>
  <si>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</si>
  <si>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</si>
  <si>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</si>
  <si>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</si>
  <si>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</si>
  <si>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</si>
  <si>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</si>
  <si>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</si>
  <si>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</si>
  <si>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</si>
  <si>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</si>
  <si>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</si>
  <si>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</si>
  <si>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</si>
  <si>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</si>
  <si>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</si>
  <si>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</si>
  <si>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</si>
  <si>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</si>
  <si>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</si>
  <si>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</si>
  <si>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</si>
  <si>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</si>
  <si>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</si>
  <si>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</si>
  <si>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</si>
  <si>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</si>
  <si>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</si>
  <si>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</si>
  <si>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</si>
  <si>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</si>
  <si>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</si>
  <si>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</si>
  <si>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</si>
  <si>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</si>
  <si>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</si>
  <si>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</si>
  <si>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</si>
  <si>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</si>
  <si>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</si>
  <si>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</si>
  <si>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</si>
  <si>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</si>
  <si>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</si>
  <si>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</si>
  <si>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</si>
  <si>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</si>
  <si>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</si>
  <si>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</si>
  <si>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</si>
  <si>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</si>
  <si>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</si>
  <si>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</si>
  <si>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</si>
  <si>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</si>
  <si>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</si>
  <si>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</si>
  <si>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</si>
  <si>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</si>
  <si>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</si>
  <si>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</si>
  <si>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</si>
  <si>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</si>
  <si>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</si>
  <si>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</si>
  <si>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</si>
  <si>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</si>
  <si>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</si>
  <si>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</si>
  <si>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</si>
  <si>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</si>
  <si>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</si>
  <si>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</si>
  <si>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</si>
  <si>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</si>
  <si>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</si>
  <si>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</si>
  <si>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</si>
  <si>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</si>
  <si>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</si>
  <si>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</si>
  <si>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</si>
  <si>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</si>
  <si>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</si>
  <si>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</si>
  <si>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</si>
  <si>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</si>
  <si>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</si>
  <si>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</si>
  <si>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</si>
  <si>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</si>
  <si>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</si>
  <si>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</si>
  <si>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</si>
  <si>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</si>
  <si>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</si>
  <si>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</si>
  <si>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</si>
  <si>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</si>
  <si>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</si>
  <si>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</si>
  <si>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</si>
  <si>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</si>
  <si>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</si>
  <si>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</si>
  <si>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</si>
  <si>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</si>
  <si>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</si>
  <si>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</si>
  <si>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</si>
  <si>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</si>
  <si>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</si>
  <si>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</si>
  <si>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</si>
  <si>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</si>
  <si>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</si>
  <si>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</si>
  <si>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</si>
  <si>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</si>
  <si>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</si>
  <si>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</si>
  <si>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</si>
  <si>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</si>
  <si>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</si>
  <si>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</si>
  <si>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</si>
  <si>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</si>
  <si>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</si>
  <si>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</si>
  <si>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</si>
  <si>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</si>
  <si>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</si>
  <si>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</si>
  <si>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</si>
  <si>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</si>
  <si>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</si>
  <si>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</si>
  <si>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</si>
  <si>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</si>
  <si>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</si>
  <si>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</si>
  <si>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</si>
  <si>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</si>
  <si>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</si>
  <si>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</si>
  <si>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</si>
  <si>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</si>
  <si>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</si>
  <si>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</si>
  <si>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</si>
  <si>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</si>
  <si>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</si>
  <si>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</si>
  <si>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</si>
  <si>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</si>
  <si>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</si>
  <si>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</si>
  <si>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</si>
  <si>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</si>
  <si>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</si>
  <si>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</si>
  <si>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</si>
  <si>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</si>
  <si>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</si>
  <si>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</si>
  <si>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</si>
  <si>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</si>
  <si>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</si>
  <si>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</si>
  <si>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</si>
  <si>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</si>
  <si>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</si>
  <si>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</si>
  <si>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</si>
  <si>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</si>
  <si>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</si>
  <si>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</si>
  <si>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</si>
  <si>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</si>
  <si>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</si>
  <si>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</si>
  <si>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</si>
  <si>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</si>
  <si>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</si>
  <si>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</si>
  <si>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</si>
  <si>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</si>
  <si>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</si>
  <si>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</si>
  <si>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</si>
  <si>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</si>
  <si>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</si>
  <si>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</si>
  <si>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</si>
  <si>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</si>
  <si>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</si>
  <si>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</si>
  <si>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</si>
  <si>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</si>
  <si>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</si>
  <si>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</si>
  <si>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</si>
  <si>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</si>
  <si>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</si>
  <si>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</si>
  <si>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</si>
  <si>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</si>
  <si>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</si>
  <si>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</si>
  <si>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</si>
  <si>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</si>
  <si>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</si>
  <si>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</si>
  <si>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</si>
  <si>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</si>
  <si>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</si>
  <si>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</si>
  <si>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</si>
  <si>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</si>
  <si>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</si>
  <si>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</si>
  <si>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</si>
  <si>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</si>
  <si>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</si>
  <si>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</si>
  <si>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</si>
  <si>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</si>
  <si>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</si>
  <si>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</si>
  <si>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</si>
  <si>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</si>
  <si>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</si>
  <si>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</si>
  <si>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</si>
  <si>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</si>
  <si>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</si>
  <si>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</si>
  <si>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</si>
  <si>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</si>
  <si>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</si>
  <si>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</si>
  <si>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</si>
  <si>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</si>
  <si>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</si>
  <si>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</si>
  <si>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</si>
  <si>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</si>
  <si>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</si>
  <si>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</si>
  <si>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</si>
  <si>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</si>
  <si>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</si>
  <si>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</si>
  <si>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</si>
  <si>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</si>
  <si>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</si>
  <si>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</si>
  <si>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</si>
  <si>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</si>
  <si>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</si>
  <si>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</si>
  <si>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</si>
  <si>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</si>
  <si>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</si>
  <si>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</si>
  <si>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</si>
  <si>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</si>
  <si>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</si>
  <si>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</si>
  <si>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</si>
  <si>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</si>
  <si>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</si>
  <si>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</si>
  <si>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</si>
  <si>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</si>
  <si>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</si>
  <si>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</si>
  <si>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</si>
  <si>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</si>
  <si>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</si>
  <si>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</si>
  <si>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</si>
  <si>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</si>
  <si>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</si>
  <si>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</si>
  <si>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</si>
  <si>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</si>
  <si>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</si>
  <si>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</si>
  <si>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</si>
  <si>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</si>
  <si>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</si>
  <si>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</si>
  <si>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</si>
  <si>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</si>
  <si>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</si>
  <si>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</si>
  <si>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</si>
  <si>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</si>
  <si>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</si>
  <si>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</si>
  <si>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</si>
  <si>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</si>
  <si>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</si>
  <si>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</si>
  <si>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</si>
  <si>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</si>
  <si>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</si>
  <si>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</si>
  <si>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</si>
  <si>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</si>
  <si>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</si>
  <si>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</si>
  <si>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</si>
  <si>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</si>
  <si>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</si>
  <si>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</si>
  <si>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</si>
  <si>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</si>
  <si>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</si>
  <si>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</si>
  <si>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</si>
  <si>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</si>
  <si>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</si>
  <si>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</si>
  <si>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</si>
  <si>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</si>
  <si>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</si>
  <si>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</si>
  <si>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</si>
  <si>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</si>
  <si>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</si>
  <si>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</si>
  <si>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</si>
  <si>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</si>
  <si>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</si>
  <si>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</si>
  <si>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</si>
  <si>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</si>
  <si>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</si>
  <si>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</si>
  <si>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</si>
  <si>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</si>
  <si>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</si>
  <si>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</si>
  <si>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</si>
  <si>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</si>
  <si>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</si>
  <si>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</si>
  <si>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</si>
  <si>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</si>
  <si>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</si>
  <si>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</si>
  <si>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</si>
  <si>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</si>
  <si>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</si>
  <si>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</si>
  <si>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</si>
  <si>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</si>
  <si>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</si>
  <si>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</si>
  <si>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</si>
  <si>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</si>
  <si>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</si>
  <si>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</si>
  <si>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</si>
  <si>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</si>
  <si>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</si>
  <si>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</si>
  <si>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</si>
  <si>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</si>
  <si>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</si>
  <si>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</si>
  <si>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</si>
  <si>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</si>
  <si>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</si>
  <si>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</si>
  <si>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</si>
  <si>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</si>
  <si>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</si>
  <si>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</si>
  <si>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</si>
  <si>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</si>
  <si>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</si>
  <si>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</si>
  <si>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</si>
  <si>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</si>
  <si>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</si>
  <si>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</si>
  <si>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</si>
  <si>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</si>
  <si>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</si>
  <si>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</si>
  <si>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</si>
  <si>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</si>
  <si>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</si>
  <si>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</si>
  <si>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</si>
  <si>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</si>
  <si>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</si>
  <si>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</si>
  <si>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</si>
  <si>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</si>
  <si>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</si>
  <si>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</si>
  <si>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</si>
  <si>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</si>
  <si>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</si>
  <si>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</si>
  <si>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</si>
  <si>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</si>
  <si>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</si>
  <si>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</si>
  <si>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</si>
  <si>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</si>
  <si>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</si>
  <si>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</si>
  <si>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</si>
  <si>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</si>
  <si>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</si>
  <si>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</si>
  <si>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</si>
  <si>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</si>
  <si>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</si>
  <si>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</si>
  <si>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</si>
  <si>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</si>
  <si>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</si>
  <si>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</si>
  <si>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</si>
  <si>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</si>
  <si>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</si>
  <si>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</si>
  <si>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</si>
  <si>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</si>
  <si>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</si>
  <si>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</si>
  <si>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</si>
  <si>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</si>
  <si>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</si>
  <si>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</si>
  <si>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</si>
  <si>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</si>
  <si>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</si>
  <si>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</si>
  <si>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</si>
  <si>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</si>
  <si>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</si>
  <si>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</si>
  <si>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</si>
  <si>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</si>
  <si>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</si>
  <si>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</si>
  <si>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</si>
  <si>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</si>
  <si>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</si>
  <si>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</si>
  <si>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</si>
  <si>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</si>
  <si>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</si>
  <si>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</si>
  <si>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</si>
  <si>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</si>
  <si>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</si>
  <si>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</si>
  <si>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</si>
  <si>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</si>
  <si>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</si>
  <si>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</si>
  <si>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</si>
  <si>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</si>
  <si>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</si>
  <si>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</si>
  <si>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</si>
  <si>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</si>
  <si>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</si>
  <si>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</si>
  <si>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</si>
  <si>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</si>
  <si>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</si>
  <si>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</si>
  <si>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</si>
  <si>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</si>
  <si>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</si>
  <si>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</si>
  <si>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</si>
  <si>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</si>
  <si>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</si>
  <si>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</si>
  <si>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</si>
  <si>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</si>
  <si>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</si>
  <si>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</si>
  <si>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</si>
  <si>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</si>
  <si>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</si>
  <si>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</si>
  <si>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</si>
  <si>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</si>
  <si>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</si>
  <si>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</si>
  <si>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</si>
  <si>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</si>
  <si>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</si>
  <si>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</si>
  <si>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</si>
  <si>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</si>
  <si>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</si>
  <si>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</si>
  <si>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</si>
  <si>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</si>
  <si>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</si>
  <si>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</si>
  <si>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</si>
  <si>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</si>
  <si>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</si>
  <si>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</si>
  <si>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</si>
  <si>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</si>
  <si>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</si>
  <si>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</si>
  <si>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</si>
  <si>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</si>
  <si>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</si>
  <si>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</si>
  <si>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</si>
  <si>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</si>
  <si>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</si>
  <si>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</si>
  <si>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</si>
  <si>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</si>
  <si>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</si>
  <si>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</si>
  <si>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</si>
  <si>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</si>
  <si>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</si>
  <si>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</si>
  <si>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</si>
  <si>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</si>
  <si>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</si>
  <si>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</si>
  <si>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</si>
  <si>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</si>
  <si>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</si>
  <si>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</si>
  <si>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</si>
  <si>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</si>
  <si>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</si>
  <si>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</si>
  <si>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</si>
  <si>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</si>
  <si>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</si>
  <si>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</si>
  <si>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</si>
  <si>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</si>
  <si>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</si>
  <si>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</si>
  <si>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</si>
  <si>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</si>
  <si>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</si>
  <si>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</si>
  <si>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</si>
  <si>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</si>
  <si>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</si>
  <si>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</si>
  <si>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</si>
  <si>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</si>
  <si>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</si>
  <si>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</si>
  <si>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</si>
  <si>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</si>
  <si>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</si>
  <si>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</si>
  <si>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</si>
  <si>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</si>
  <si>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</si>
  <si>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</si>
  <si>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</si>
  <si>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</si>
  <si>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</si>
  <si>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</si>
  <si>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</si>
  <si>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</si>
  <si>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</si>
  <si>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</si>
  <si>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</si>
  <si>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</si>
  <si>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</si>
  <si>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</si>
  <si>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</si>
  <si>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</si>
  <si>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</si>
  <si>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</si>
  <si>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</si>
  <si>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</si>
  <si>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</si>
  <si>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</si>
  <si>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</si>
  <si>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</si>
  <si>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</si>
  <si>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</si>
  <si>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</si>
  <si>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</si>
  <si>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</si>
  <si>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</si>
  <si>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</si>
  <si>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</si>
  <si>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</si>
  <si>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</si>
  <si>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</si>
  <si>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</si>
  <si>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</si>
  <si>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</si>
  <si>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</si>
  <si>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</si>
  <si>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</si>
  <si>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</si>
  <si>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</si>
  <si>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</si>
  <si>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</si>
  <si>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</si>
  <si>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</si>
  <si>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</si>
  <si>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</si>
  <si>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</si>
  <si>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</si>
  <si>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</si>
  <si>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</si>
  <si>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</si>
  <si>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</si>
  <si>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</si>
  <si>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</si>
  <si>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</si>
  <si>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</si>
  <si>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</si>
  <si>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</si>
  <si>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</si>
  <si>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</si>
  <si>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</si>
  <si>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</si>
  <si>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</si>
  <si>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</si>
  <si>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</si>
  <si>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</si>
  <si>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</si>
  <si>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</si>
  <si>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</si>
  <si>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</si>
  <si>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</si>
  <si>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</si>
  <si>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</si>
  <si>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</si>
  <si>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</si>
  <si>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</si>
  <si>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</si>
  <si>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</si>
  <si>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</si>
  <si>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</si>
  <si>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</si>
  <si>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</si>
  <si>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</si>
  <si>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</si>
  <si>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</si>
  <si>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</si>
  <si>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</si>
  <si>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</si>
  <si>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</si>
  <si>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</si>
  <si>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</si>
  <si>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</si>
  <si>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</si>
  <si>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</si>
  <si>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</si>
  <si>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</si>
  <si>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</si>
  <si>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</si>
  <si>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</si>
  <si>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</si>
  <si>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</si>
  <si>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</si>
  <si>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</si>
  <si>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</si>
  <si>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</si>
  <si>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</si>
  <si>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</si>
  <si>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</si>
  <si>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</si>
  <si>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</si>
  <si>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</si>
  <si>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</si>
  <si>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</si>
  <si>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</si>
  <si>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</si>
  <si>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</si>
  <si>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</si>
  <si>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</si>
  <si>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</si>
  <si>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</si>
  <si>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</si>
  <si>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</si>
  <si>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</si>
  <si>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</si>
  <si>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</si>
  <si>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</si>
  <si>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</si>
  <si>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</si>
  <si>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</si>
  <si>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</si>
  <si>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</si>
  <si>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</si>
  <si>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</si>
  <si>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</si>
  <si>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</si>
  <si>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</si>
  <si>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</si>
  <si>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</si>
  <si>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</si>
  <si>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</si>
  <si>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</si>
  <si>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</si>
  <si>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</si>
  <si>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</si>
  <si>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</si>
  <si>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</si>
  <si>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</si>
  <si>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</si>
  <si>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</si>
  <si>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</si>
  <si>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</si>
  <si>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</si>
  <si>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</si>
  <si>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</si>
  <si>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</si>
  <si>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</si>
  <si>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</si>
  <si>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</si>
  <si>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</si>
  <si>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</si>
  <si>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</si>
  <si>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</si>
  <si>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</si>
  <si>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</si>
  <si>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</si>
  <si>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</si>
  <si>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</si>
  <si>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</si>
  <si>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</si>
  <si>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</si>
  <si>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</si>
  <si>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</si>
  <si>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</si>
  <si>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</si>
  <si>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</si>
  <si>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</si>
  <si>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</si>
  <si>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</si>
  <si>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</si>
  <si>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</si>
  <si>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</si>
  <si>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</si>
  <si>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</si>
  <si>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</si>
  <si>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</si>
  <si>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</si>
  <si>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</si>
  <si>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</si>
  <si>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</si>
  <si>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</si>
  <si>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</si>
  <si>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</si>
  <si>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</si>
  <si>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</si>
  <si>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</si>
  <si>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</si>
  <si>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</si>
  <si>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</si>
  <si>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</si>
  <si>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</si>
  <si>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</si>
  <si>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</si>
  <si>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</si>
  <si>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</si>
  <si>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</si>
  <si>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</si>
  <si>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</si>
  <si>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</si>
  <si>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</si>
  <si>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</si>
  <si>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</si>
  <si>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</si>
  <si>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</si>
  <si>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</si>
  <si>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</si>
  <si>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</si>
  <si>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</si>
  <si>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</si>
  <si>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</si>
  <si>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</si>
  <si>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</si>
  <si>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</si>
  <si>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</si>
  <si>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</si>
  <si>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</si>
  <si>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</si>
  <si>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</si>
  <si>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</si>
  <si>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</si>
  <si>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</si>
  <si>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</si>
  <si>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</si>
  <si>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</si>
  <si>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</si>
  <si>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</si>
  <si>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</si>
  <si>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</si>
  <si>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</si>
  <si>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</si>
  <si>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</si>
  <si>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</si>
  <si>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</si>
  <si>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</si>
  <si>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</si>
  <si>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</si>
  <si>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</si>
  <si>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</si>
  <si>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</si>
  <si>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</si>
  <si>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</si>
  <si>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</si>
  <si>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</si>
  <si>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</si>
  <si>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</si>
  <si>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</si>
  <si>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</si>
  <si>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</si>
  <si>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</si>
  <si>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</si>
  <si>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</si>
  <si>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</si>
  <si>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</si>
  <si>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</si>
  <si>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</si>
  <si>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</si>
  <si>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</si>
  <si>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</si>
  <si>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</si>
  <si>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</si>
  <si>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</si>
  <si>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</si>
  <si>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</si>
  <si>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</si>
  <si>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</si>
  <si>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</si>
  <si>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</si>
  <si>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</si>
  <si>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</si>
  <si>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</si>
  <si>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</si>
  <si>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</si>
  <si>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</si>
  <si>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</si>
  <si>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</si>
  <si>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</si>
  <si>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</si>
  <si>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</si>
  <si>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</si>
  <si>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</si>
  <si>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</si>
  <si>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</si>
  <si>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</si>
  <si>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</si>
  <si>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</si>
  <si>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</si>
  <si>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</si>
  <si>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</si>
  <si>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</si>
  <si>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</si>
  <si>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</si>
  <si>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</si>
  <si>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</si>
  <si>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</si>
  <si>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</si>
  <si>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</si>
  <si>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</si>
  <si>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</si>
  <si>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</si>
  <si>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</si>
  <si>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</si>
  <si>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</si>
  <si>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</si>
  <si>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</si>
  <si>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</si>
  <si>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</si>
  <si>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</si>
  <si>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</si>
  <si>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</si>
  <si>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</si>
  <si>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</si>
  <si>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</si>
  <si>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</si>
  <si>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</si>
  <si>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</si>
  <si>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</si>
  <si>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</si>
  <si>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</si>
  <si>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</si>
  <si>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</si>
  <si>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</si>
  <si>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</si>
  <si>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</si>
  <si>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</si>
  <si>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</si>
  <si>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</si>
  <si>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</si>
  <si>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</si>
  <si>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</si>
  <si>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</si>
  <si>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</si>
  <si>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</si>
  <si>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</si>
  <si>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</si>
  <si>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</si>
  <si>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</si>
  <si>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</si>
  <si>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</si>
  <si>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</si>
  <si>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</si>
  <si>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</si>
  <si>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</si>
  <si>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</si>
  <si>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</si>
  <si>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</si>
  <si>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</si>
  <si>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</si>
  <si>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</si>
  <si>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</si>
  <si>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</si>
  <si>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</si>
  <si>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</si>
  <si>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</si>
  <si>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</si>
  <si>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</si>
  <si>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</si>
  <si>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</si>
  <si>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</si>
  <si>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</si>
  <si>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</si>
  <si>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</si>
  <si>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</si>
  <si>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</si>
  <si>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</si>
  <si>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</si>
  <si>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</si>
  <si>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</si>
  <si>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</si>
  <si>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</si>
  <si>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</si>
  <si>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</si>
  <si>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</si>
  <si>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</si>
  <si>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</si>
  <si>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</si>
  <si>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</si>
  <si>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</si>
  <si>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</si>
  <si>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</si>
  <si>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</si>
  <si>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</si>
  <si>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</si>
  <si>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</si>
  <si>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</si>
  <si>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</si>
  <si>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</si>
  <si>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</si>
  <si>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</si>
  <si>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</si>
  <si>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</si>
  <si>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</si>
  <si>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</si>
  <si>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</si>
  <si>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</si>
  <si>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</si>
  <si>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</si>
  <si>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</si>
  <si>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</si>
  <si>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</si>
  <si>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</si>
  <si>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</si>
  <si>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</si>
  <si>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</si>
  <si>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</si>
  <si>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</si>
  <si>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</si>
  <si>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</si>
  <si>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</si>
  <si>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</si>
  <si>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</si>
  <si>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</si>
  <si>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</si>
  <si>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</si>
  <si>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</si>
  <si>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</si>
  <si>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</si>
  <si>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</si>
  <si>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</si>
  <si>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</si>
  <si>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</si>
  <si>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</si>
  <si>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</si>
  <si>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</si>
  <si>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</si>
  <si>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</si>
  <si>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</si>
  <si>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</si>
  <si>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</si>
  <si>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</si>
  <si>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</si>
  <si>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</si>
  <si>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</si>
  <si>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</si>
  <si>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</si>
  <si>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</si>
  <si>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</si>
  <si>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</si>
  <si>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</si>
  <si>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</si>
  <si>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</si>
  <si>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</si>
  <si>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</si>
  <si>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</si>
  <si>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</si>
  <si>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</si>
  <si>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</si>
  <si>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</si>
  <si>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</si>
  <si>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</si>
  <si>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</si>
  <si>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</si>
  <si>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</si>
  <si>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</si>
  <si>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</si>
  <si>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</si>
  <si>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</si>
  <si>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</si>
  <si>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</si>
  <si>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</si>
  <si>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</si>
  <si>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</si>
  <si>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</si>
  <si>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</si>
  <si>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</si>
  <si>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</si>
  <si>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</si>
  <si>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</si>
  <si>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</si>
  <si>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</si>
  <si>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</si>
  <si>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</si>
  <si>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</si>
  <si>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</si>
  <si>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</si>
  <si>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</si>
  <si>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</si>
  <si>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</si>
  <si>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</si>
  <si>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</si>
  <si>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</si>
  <si>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</si>
  <si>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</si>
  <si>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</si>
  <si>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</si>
  <si>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</si>
  <si>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</si>
  <si>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</si>
  <si>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</si>
  <si>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</si>
  <si>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</si>
  <si>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</si>
  <si>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</si>
  <si>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</si>
  <si>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</si>
  <si>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</si>
  <si>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</si>
  <si>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</si>
  <si>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</si>
  <si>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</si>
  <si>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</si>
  <si>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</si>
  <si>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</si>
  <si>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</si>
  <si>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</si>
  <si>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</si>
  <si>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</si>
  <si>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</si>
  <si>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</si>
  <si>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</si>
  <si>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</si>
  <si>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</si>
  <si>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</si>
  <si>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</si>
  <si>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</si>
  <si>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</si>
  <si>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</si>
  <si>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</si>
  <si>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</si>
  <si>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</si>
  <si>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</si>
  <si>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</si>
  <si>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</si>
  <si>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</si>
  <si>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</si>
  <si>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</si>
  <si>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</si>
  <si>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</si>
  <si>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</si>
  <si>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</si>
  <si>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</si>
  <si>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</si>
  <si>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</si>
  <si>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</si>
  <si>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</si>
  <si>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</si>
  <si>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</si>
  <si>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</si>
  <si>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</si>
  <si>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</si>
  <si>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</si>
  <si>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</si>
  <si>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</si>
  <si>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</si>
  <si>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</si>
  <si>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</si>
  <si>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</si>
  <si>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</si>
  <si>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</si>
  <si>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</si>
  <si>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</si>
  <si>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</si>
  <si>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</si>
  <si>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</si>
  <si>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</si>
  <si>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</si>
  <si>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</si>
  <si>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</si>
  <si>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</si>
  <si>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</si>
  <si>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</si>
  <si>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</si>
  <si>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</si>
  <si>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</si>
  <si>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</si>
  <si>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</si>
  <si>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</si>
  <si>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</si>
  <si>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</si>
  <si>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</si>
  <si>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</si>
  <si>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</si>
  <si>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</si>
  <si>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</si>
  <si>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</si>
  <si>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</si>
  <si>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</si>
  <si>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</si>
  <si>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</si>
  <si>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</si>
  <si>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</si>
  <si>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</si>
  <si>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</si>
  <si>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</si>
  <si>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</si>
  <si>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</si>
  <si>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</si>
  <si>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</si>
  <si>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</si>
  <si>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</si>
  <si>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</si>
  <si>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</si>
  <si>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</si>
  <si>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</si>
  <si>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</si>
  <si>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</si>
  <si>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</si>
  <si>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</si>
  <si>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</si>
  <si>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</si>
  <si>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</si>
  <si>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</si>
  <si>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</si>
  <si>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</si>
  <si>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</si>
  <si>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</si>
  <si>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</si>
  <si>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</si>
  <si>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</si>
  <si>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</si>
  <si>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</si>
  <si>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</si>
  <si>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</si>
  <si>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</si>
  <si>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</si>
  <si>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</si>
  <si>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</si>
  <si>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</si>
  <si>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</si>
  <si>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</si>
  <si>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</si>
  <si>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</si>
  <si>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</si>
  <si>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</si>
  <si>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</si>
  <si>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</si>
  <si>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</si>
  <si>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</si>
  <si>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</si>
  <si>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</si>
  <si>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</si>
  <si>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</si>
  <si>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</si>
  <si>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</si>
  <si>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</si>
  <si>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</si>
  <si>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</si>
  <si>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</si>
  <si>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</si>
  <si>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</si>
  <si>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</si>
  <si>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</si>
  <si>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</si>
  <si>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</si>
  <si>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</si>
  <si>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</si>
  <si>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</si>
  <si>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</si>
  <si>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</si>
  <si>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</si>
  <si>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</si>
  <si>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</si>
  <si>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</si>
  <si>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</si>
  <si>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</si>
  <si>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</si>
  <si>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</si>
  <si>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</si>
  <si>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</si>
  <si>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</si>
  <si>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</si>
  <si>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</si>
  <si>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</si>
  <si>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</si>
  <si>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</si>
  <si>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</si>
  <si>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</si>
  <si>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</si>
  <si>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</si>
  <si>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</si>
  <si>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</si>
  <si>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</si>
  <si>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</si>
  <si>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</si>
  <si>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</si>
  <si>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</si>
  <si>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</si>
  <si>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</si>
  <si>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</si>
  <si>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</si>
  <si>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</si>
  <si>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</si>
  <si>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</si>
  <si>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</si>
  <si>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</si>
  <si>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</si>
  <si>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</si>
  <si>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</si>
  <si>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</si>
  <si>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</si>
  <si>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</si>
  <si>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</si>
  <si>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</si>
  <si>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</si>
  <si>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</si>
  <si>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</si>
  <si>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</si>
  <si>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</si>
  <si>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</si>
  <si>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</si>
  <si>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</si>
  <si>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</si>
  <si>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</si>
  <si>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</si>
  <si>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</si>
  <si>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</si>
  <si>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</si>
  <si>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</si>
  <si>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</si>
  <si>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</si>
  <si>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</si>
  <si>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</si>
  <si>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</si>
  <si>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</si>
  <si>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</si>
  <si>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</si>
  <si>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</si>
  <si>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</si>
  <si>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</si>
  <si>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</si>
  <si>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</si>
  <si>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</si>
  <si>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</si>
  <si>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</si>
  <si>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</si>
  <si>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</si>
  <si>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</si>
  <si>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</si>
  <si>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</si>
  <si>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</si>
  <si>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</si>
  <si>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</si>
  <si>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</si>
  <si>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</si>
  <si>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</si>
  <si>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</si>
  <si>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</si>
  <si>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</si>
  <si>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</si>
  <si>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</si>
  <si>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</si>
  <si>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</si>
  <si>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</si>
  <si>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</si>
  <si>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</si>
  <si>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</si>
  <si>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</si>
  <si>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</si>
  <si>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</si>
  <si>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</si>
  <si>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</si>
  <si>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</si>
  <si>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</si>
  <si>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</si>
  <si>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</si>
  <si>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</si>
  <si>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</si>
  <si>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</si>
  <si>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</si>
  <si>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</si>
  <si>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</si>
  <si>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</si>
  <si>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</si>
  <si>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</si>
  <si>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</si>
  <si>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</si>
  <si>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</si>
  <si>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</si>
  <si>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</si>
  <si>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</si>
  <si>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</si>
  <si>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</si>
  <si>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</si>
  <si>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</si>
  <si>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</si>
  <si>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</si>
  <si>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</si>
  <si>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</si>
  <si>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</si>
  <si>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</si>
  <si>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</si>
  <si>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</si>
  <si>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</si>
  <si>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</si>
  <si>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</si>
  <si>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</si>
  <si>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</si>
  <si>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</si>
  <si>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</si>
  <si>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</si>
  <si>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</si>
  <si>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</si>
  <si>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</si>
  <si>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</si>
  <si>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</si>
  <si>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</si>
  <si>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</si>
  <si>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</si>
  <si>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</si>
  <si>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</si>
  <si>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</si>
  <si>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</si>
  <si>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</si>
  <si>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</si>
  <si>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</si>
  <si>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</si>
  <si>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</si>
  <si>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</si>
  <si>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</si>
  <si>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</si>
  <si>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</si>
  <si>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</si>
  <si>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</si>
  <si>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</si>
  <si>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</si>
  <si>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</si>
  <si>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</si>
  <si>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</si>
  <si>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</si>
  <si>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</si>
  <si>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</si>
  <si>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</si>
  <si>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</si>
  <si>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</si>
  <si>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</si>
  <si>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</si>
  <si>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</si>
  <si>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</si>
  <si>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</si>
  <si>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</si>
  <si>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</si>
  <si>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</si>
  <si>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</si>
  <si>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</si>
  <si>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</si>
  <si>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</si>
  <si>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</si>
  <si>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</si>
  <si>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</si>
  <si>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</si>
  <si>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</si>
  <si>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</si>
  <si>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</si>
  <si>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</si>
  <si>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</si>
  <si>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</si>
  <si>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</si>
  <si>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</si>
  <si>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</si>
  <si>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</si>
  <si>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</si>
  <si>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</si>
  <si>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</si>
  <si>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</si>
  <si>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</si>
  <si>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</si>
  <si>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</si>
  <si>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</si>
  <si>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</si>
  <si>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</si>
  <si>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</si>
  <si>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</si>
  <si>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</si>
  <si>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</si>
  <si>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</si>
  <si>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</si>
  <si>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</si>
  <si>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</si>
  <si>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</si>
  <si>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</si>
  <si>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</si>
  <si>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</si>
  <si>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</si>
  <si>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</si>
  <si>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</si>
  <si>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</si>
  <si>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</si>
  <si>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</si>
  <si>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</si>
  <si>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</si>
  <si>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</si>
  <si>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</si>
  <si>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</si>
  <si>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</si>
  <si>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</si>
  <si>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</si>
  <si>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</si>
  <si>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</si>
  <si>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</si>
  <si>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</si>
  <si>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</si>
  <si>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</si>
  <si>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</si>
  <si>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</si>
  <si>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</si>
  <si>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</si>
  <si>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</si>
  <si>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</si>
  <si>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</si>
  <si>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</si>
  <si>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</si>
  <si>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</si>
  <si>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</si>
  <si>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</si>
  <si>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</si>
  <si>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</si>
  <si>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</si>
  <si>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</si>
  <si>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</si>
  <si>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</si>
  <si>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</si>
  <si>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</si>
  <si>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</si>
  <si>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</si>
  <si>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</si>
  <si>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</si>
  <si>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</si>
  <si>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</si>
  <si>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</si>
  <si>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</si>
  <si>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</si>
  <si>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</si>
  <si>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</si>
  <si>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</si>
  <si>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</si>
  <si>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</si>
  <si>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</si>
  <si>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</si>
  <si>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</si>
  <si>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</si>
  <si>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</si>
  <si>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</si>
  <si>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</si>
  <si>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</si>
  <si>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</si>
  <si>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</si>
  <si>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</si>
  <si>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</si>
  <si>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</si>
  <si>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</si>
  <si>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</si>
  <si>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</si>
  <si>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</si>
  <si>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</si>
  <si>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</si>
  <si>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</si>
  <si>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</si>
  <si>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</si>
  <si>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</si>
  <si>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</si>
  <si>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</si>
  <si>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</si>
  <si>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</si>
  <si>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</si>
  <si>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</si>
  <si>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</si>
  <si>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</si>
  <si>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</si>
  <si>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</si>
  <si>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</si>
  <si>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</si>
  <si>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</si>
  <si>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</si>
  <si>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</si>
  <si>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</si>
  <si>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</si>
  <si>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</si>
  <si>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</si>
  <si>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</si>
  <si>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</si>
  <si>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</si>
  <si>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</si>
  <si>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</si>
  <si>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</si>
  <si>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</si>
  <si>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</si>
  <si>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</si>
  <si>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</si>
  <si>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</si>
  <si>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</si>
  <si>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</si>
  <si>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</si>
  <si>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</si>
  <si>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</si>
  <si>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</si>
  <si>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</si>
  <si>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</si>
  <si>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</si>
  <si>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</si>
  <si>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</si>
  <si>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</si>
  <si>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</si>
  <si>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</si>
  <si>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</si>
  <si>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</si>
  <si>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</si>
  <si>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</si>
  <si>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</si>
  <si>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</si>
  <si>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</si>
  <si>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</si>
  <si>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</si>
  <si>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</si>
  <si>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</si>
  <si>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</si>
  <si>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</si>
  <si>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</si>
  <si>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</si>
  <si>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</si>
  <si>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</si>
  <si>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</si>
  <si>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</si>
  <si>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</si>
  <si>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</si>
  <si>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</si>
  <si>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</si>
  <si>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</si>
  <si>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</si>
  <si>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</si>
  <si>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</si>
  <si>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</si>
  <si>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</si>
  <si>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</si>
  <si>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</si>
  <si>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</si>
  <si>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</si>
  <si>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</si>
  <si>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</si>
  <si>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</si>
  <si>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</si>
  <si>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</si>
  <si>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</si>
  <si>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</si>
  <si>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</si>
  <si>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</si>
  <si>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</si>
  <si>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</si>
  <si>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</si>
  <si>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</si>
  <si>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</si>
  <si>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</si>
  <si>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</si>
  <si>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</si>
  <si>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</si>
  <si>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</si>
  <si>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</si>
  <si>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</si>
  <si>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</si>
  <si>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</si>
  <si>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</si>
  <si>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</si>
  <si>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</si>
  <si>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</si>
  <si>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</si>
  <si>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</si>
  <si>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</si>
  <si>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</si>
  <si>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</si>
  <si>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</si>
  <si>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</si>
  <si>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</si>
  <si>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</si>
  <si>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</si>
  <si>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</si>
  <si>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</si>
  <si>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</si>
  <si>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</si>
  <si>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</si>
  <si>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</si>
  <si>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</si>
  <si>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</si>
  <si>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</si>
  <si>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</si>
  <si>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</si>
  <si>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</si>
  <si>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</si>
  <si>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</si>
  <si>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</si>
  <si>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</si>
  <si>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</si>
  <si>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</si>
  <si>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</si>
  <si>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</si>
  <si>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</si>
  <si>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</si>
  <si>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</si>
  <si>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</si>
  <si>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</si>
  <si>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</si>
  <si>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</si>
  <si>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</si>
  <si>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</si>
  <si>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</si>
  <si>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</si>
  <si>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</si>
  <si>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</si>
  <si>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</si>
  <si>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</si>
  <si>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</si>
  <si>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</si>
  <si>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</si>
  <si>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</si>
  <si>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</si>
  <si>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</si>
  <si>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</si>
  <si>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</si>
  <si>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</si>
  <si>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</si>
  <si>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</si>
  <si>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</si>
  <si>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</si>
  <si>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</si>
  <si>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</si>
  <si>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</si>
  <si>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</si>
  <si>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</si>
  <si>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</si>
  <si>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</si>
  <si>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</si>
  <si>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</si>
  <si>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</si>
  <si>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</si>
  <si>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</si>
  <si>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</si>
  <si>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</si>
  <si>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</si>
  <si>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</si>
  <si>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</si>
  <si>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</si>
  <si>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</si>
  <si>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</si>
  <si>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</si>
  <si>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</si>
  <si>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</si>
  <si>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</si>
  <si>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</si>
  <si>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</si>
  <si>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</si>
  <si>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</si>
  <si>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</si>
  <si>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</si>
  <si>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</si>
  <si>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</si>
  <si>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</si>
  <si>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</si>
  <si>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</si>
  <si>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</si>
  <si>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</si>
  <si>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</si>
  <si>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</si>
  <si>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</si>
  <si>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</si>
  <si>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</si>
  <si>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</si>
  <si>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</si>
  <si>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</si>
  <si>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</si>
  <si>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</si>
  <si>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</si>
  <si>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</si>
  <si>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</si>
  <si>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</si>
  <si>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</si>
  <si>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</si>
  <si>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</si>
  <si>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</si>
  <si>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</si>
  <si>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</si>
  <si>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</si>
  <si>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</si>
  <si>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</si>
  <si>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</si>
  <si>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</si>
  <si>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</si>
  <si>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</si>
  <si>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</si>
  <si>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</si>
  <si>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</si>
  <si>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</si>
  <si>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</si>
  <si>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</si>
  <si>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</si>
  <si>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</si>
  <si>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</si>
  <si>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</si>
  <si>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</si>
  <si>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</si>
  <si>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</si>
  <si>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</si>
  <si>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</si>
  <si>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</si>
  <si>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</si>
  <si>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</si>
  <si>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</si>
  <si>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</si>
  <si>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</si>
  <si>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</si>
  <si>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</si>
  <si>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</si>
  <si>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</si>
  <si>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</si>
  <si>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</si>
  <si>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</si>
  <si>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</si>
  <si>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</si>
  <si>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</si>
  <si>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</si>
  <si>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</si>
  <si>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</si>
  <si>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</si>
  <si>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</si>
  <si>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</si>
  <si>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</si>
  <si>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</si>
  <si>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</si>
  <si>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</si>
  <si>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</si>
  <si>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</si>
  <si>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</si>
  <si>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</si>
  <si>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</si>
  <si>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</si>
  <si>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</si>
  <si>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</si>
  <si>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</si>
  <si>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</si>
  <si>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</si>
  <si>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</si>
  <si>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</si>
  <si>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</si>
  <si>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</si>
  <si>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</si>
  <si>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</si>
  <si>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</si>
  <si>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</si>
  <si>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</si>
  <si>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</si>
  <si>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</si>
  <si>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</si>
  <si>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</si>
  <si>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</si>
  <si>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</si>
  <si>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</si>
  <si>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</si>
  <si>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</si>
  <si>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</si>
  <si>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</si>
  <si>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</si>
  <si>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</si>
  <si>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</si>
  <si>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</si>
  <si>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</si>
  <si>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</si>
  <si>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</si>
  <si>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</si>
  <si>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</si>
  <si>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</si>
  <si>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</si>
  <si>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</si>
  <si>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</si>
  <si>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</si>
  <si>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</si>
  <si>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</si>
  <si>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</si>
  <si>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</si>
  <si>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</si>
  <si>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</si>
  <si>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</si>
  <si>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</si>
  <si>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</si>
  <si>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</si>
  <si>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</si>
  <si>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</si>
  <si>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</si>
  <si>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</si>
  <si>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</si>
  <si>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</si>
  <si>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</si>
  <si>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</si>
  <si>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</si>
  <si>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</si>
  <si>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</si>
  <si>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</si>
  <si>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</si>
  <si>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</si>
  <si>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</si>
  <si>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</si>
  <si>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</si>
  <si>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</si>
  <si>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</si>
  <si>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</si>
  <si>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</si>
  <si>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</si>
  <si>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</si>
  <si>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</si>
  <si>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</si>
  <si>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</si>
  <si>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</si>
  <si>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</si>
  <si>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</si>
  <si>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</si>
  <si>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</si>
  <si>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</si>
  <si>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</si>
  <si>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</si>
  <si>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</si>
  <si>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</si>
  <si>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</si>
  <si>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</si>
  <si>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</si>
  <si>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</si>
  <si>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</si>
  <si>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</si>
  <si>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</si>
  <si>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</si>
  <si>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</si>
  <si>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</si>
  <si>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</si>
  <si>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</si>
  <si>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</si>
  <si>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</si>
  <si>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</si>
  <si>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</si>
  <si>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</si>
  <si>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</si>
  <si>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</si>
  <si>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</si>
  <si>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</si>
  <si>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</si>
  <si>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</si>
  <si>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</si>
  <si>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</si>
  <si>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</si>
  <si>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</si>
  <si>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</si>
  <si>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</si>
  <si>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</si>
  <si>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</si>
  <si>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</si>
  <si>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</si>
  <si>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</si>
  <si>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</si>
  <si>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</si>
  <si>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</si>
  <si>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</si>
  <si>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</si>
  <si>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</si>
  <si>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</si>
  <si>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</si>
  <si>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</si>
  <si>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</si>
  <si>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</si>
  <si>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</si>
  <si>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</si>
  <si>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</si>
  <si>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</si>
  <si>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</si>
  <si>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</si>
  <si>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</si>
  <si>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</si>
  <si>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</si>
  <si>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</si>
  <si>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</si>
  <si>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</si>
  <si>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</si>
  <si>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</si>
  <si>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</si>
  <si>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</si>
  <si>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</si>
  <si>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</si>
  <si>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</si>
  <si>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</si>
  <si>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</si>
  <si>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</si>
  <si>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</si>
  <si>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</si>
  <si>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</si>
  <si>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</si>
  <si>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</si>
  <si>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</si>
  <si>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</si>
  <si>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</si>
  <si>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</si>
  <si>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</si>
  <si>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</si>
  <si>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</si>
  <si>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</si>
  <si>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</si>
  <si>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</si>
  <si>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</si>
  <si>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</si>
  <si>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</si>
  <si>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</si>
  <si>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</si>
  <si>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</si>
  <si>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</si>
  <si>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</si>
  <si>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</si>
  <si>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</si>
  <si>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</si>
  <si>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</si>
  <si>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</si>
  <si>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</si>
  <si>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</si>
  <si>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</si>
  <si>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</si>
  <si>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</si>
  <si>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</si>
  <si>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</si>
  <si>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</si>
  <si>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</si>
  <si>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</si>
  <si>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</si>
  <si>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</si>
  <si>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</si>
  <si>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</si>
  <si>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</si>
  <si>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</si>
  <si>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</si>
  <si>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</si>
  <si>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</si>
  <si>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</si>
  <si>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</si>
  <si>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</si>
  <si>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</si>
  <si>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</si>
  <si>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</si>
  <si>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</si>
  <si>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</si>
  <si>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</si>
  <si>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</si>
  <si>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</si>
  <si>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</si>
  <si>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</si>
  <si>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</si>
  <si>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</si>
  <si>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</si>
  <si>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</si>
  <si>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</si>
  <si>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</si>
  <si>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</si>
  <si>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</si>
  <si>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</si>
  <si>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</si>
  <si>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</si>
  <si>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</si>
  <si>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</si>
  <si>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</si>
  <si>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</si>
  <si>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</si>
  <si>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</si>
  <si>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</si>
  <si>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</si>
  <si>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</si>
  <si>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</si>
  <si>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</si>
  <si>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</si>
  <si>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</si>
  <si>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</si>
  <si>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</si>
  <si>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</si>
  <si>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</si>
  <si>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</si>
  <si>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</si>
  <si>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</si>
  <si>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</si>
  <si>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</si>
  <si>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</si>
  <si>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</si>
  <si>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</si>
  <si>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</si>
  <si>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</si>
  <si>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</si>
  <si>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</si>
  <si>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</si>
  <si>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</si>
  <si>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</si>
  <si>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</si>
  <si>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</si>
  <si>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</si>
  <si>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</si>
  <si>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</si>
  <si>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</si>
  <si>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</si>
  <si>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</si>
  <si>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</si>
  <si>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</si>
  <si>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</si>
  <si>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</si>
  <si>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</si>
  <si>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</si>
  <si>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</si>
  <si>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</si>
  <si>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</si>
  <si>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</si>
  <si>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</si>
  <si>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</si>
  <si>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</si>
  <si>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</si>
  <si>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</si>
  <si>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</si>
  <si>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</si>
  <si>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</si>
  <si>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</si>
  <si>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</si>
  <si>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</si>
  <si>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</si>
  <si>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</si>
  <si>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</si>
  <si>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</si>
  <si>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</si>
  <si>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</si>
  <si>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</si>
  <si>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</si>
  <si>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</si>
  <si>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</si>
  <si>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</si>
  <si>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</si>
  <si>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</si>
  <si>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</si>
  <si>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</si>
  <si>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</si>
  <si>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</si>
  <si>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</si>
  <si>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</si>
  <si>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</si>
  <si>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</si>
  <si>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</si>
  <si>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</si>
  <si>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</si>
  <si>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</si>
  <si>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</si>
  <si>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</si>
  <si>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</si>
  <si>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</si>
  <si>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</si>
  <si>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</si>
  <si>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</si>
  <si>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</si>
  <si>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</si>
  <si>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</si>
  <si>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</si>
  <si>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</si>
  <si>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</si>
  <si>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</si>
  <si>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</si>
  <si>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</si>
  <si>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</si>
  <si>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</si>
  <si>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</si>
  <si>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</si>
  <si>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</si>
  <si>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</si>
  <si>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</si>
  <si>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</si>
  <si>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</si>
  <si>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</si>
  <si>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</si>
  <si>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</si>
  <si>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</si>
  <si>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</si>
  <si>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</si>
  <si>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</si>
  <si>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</si>
  <si>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</si>
  <si>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</si>
  <si>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</si>
  <si>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</si>
  <si>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</si>
  <si>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</si>
  <si>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</si>
  <si>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</si>
  <si>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</si>
  <si>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</si>
  <si>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</si>
  <si>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</si>
  <si>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</si>
  <si>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</si>
  <si>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</si>
  <si>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</si>
  <si>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</si>
  <si>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</si>
  <si>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</si>
  <si>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</si>
  <si>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</si>
  <si>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</si>
  <si>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</si>
  <si>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</si>
  <si>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</si>
  <si>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</si>
  <si>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</si>
  <si>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</si>
  <si>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</si>
  <si>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</si>
  <si>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</si>
  <si>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</si>
  <si>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</si>
  <si>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</si>
  <si>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</si>
  <si>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</si>
  <si>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</si>
  <si>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</si>
  <si>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</si>
  <si>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</si>
  <si>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</si>
  <si>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</si>
  <si>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</si>
  <si>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</si>
  <si>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</si>
  <si>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</si>
  <si>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</si>
  <si>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</si>
  <si>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</si>
  <si>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</si>
  <si>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</si>
  <si>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</si>
  <si>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</si>
  <si>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</si>
  <si>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</si>
  <si>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</si>
  <si>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</si>
  <si>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</si>
  <si>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</si>
  <si>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</si>
  <si>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</si>
  <si>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</si>
  <si>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</si>
  <si>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</si>
  <si>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</si>
  <si>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</si>
  <si>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</si>
  <si>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</si>
  <si>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</si>
  <si>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</si>
  <si>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</si>
  <si>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</si>
  <si>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</si>
  <si>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</si>
  <si>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</si>
  <si>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</si>
  <si>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</si>
  <si>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</si>
  <si>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</si>
  <si>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</si>
  <si>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</si>
  <si>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</si>
  <si>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</si>
  <si>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</si>
  <si>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</si>
  <si>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</si>
  <si>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</si>
  <si>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</si>
  <si>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</si>
  <si>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</si>
  <si>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</si>
  <si>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</si>
  <si>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</si>
  <si>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</si>
  <si>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</si>
  <si>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</si>
  <si>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</si>
  <si>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</si>
  <si>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</si>
  <si>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</si>
  <si>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</si>
  <si>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</si>
  <si>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</si>
  <si>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</si>
  <si>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</si>
  <si>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</si>
  <si>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</si>
  <si>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</si>
  <si>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</si>
  <si>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</si>
  <si>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</si>
  <si>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</si>
  <si>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</si>
  <si>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</si>
  <si>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</si>
  <si>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</si>
  <si>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</si>
  <si>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</si>
  <si>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</si>
  <si>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</si>
  <si>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</si>
  <si>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</si>
  <si>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</si>
  <si>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</si>
  <si>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</si>
  <si>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</si>
  <si>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</si>
  <si>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</si>
  <si>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</si>
  <si>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</si>
  <si>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</si>
  <si>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</si>
  <si>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</si>
  <si>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</si>
  <si>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</si>
  <si>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</si>
  <si>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</si>
  <si>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</si>
  <si>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</si>
  <si>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</si>
  <si>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</si>
  <si>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</si>
  <si>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</si>
  <si>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</si>
  <si>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</si>
  <si>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</si>
  <si>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</si>
  <si>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</si>
  <si>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</si>
  <si>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</si>
  <si>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</si>
  <si>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</si>
  <si>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</si>
  <si>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</si>
  <si>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</si>
  <si>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</si>
  <si>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</si>
  <si>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</si>
  <si>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</si>
  <si>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</si>
  <si>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</si>
  <si>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</si>
  <si>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</si>
  <si>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</si>
  <si>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</si>
  <si>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</si>
  <si>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</si>
  <si>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</si>
  <si>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</si>
  <si>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</si>
  <si>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</si>
  <si>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</si>
  <si>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</si>
  <si>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</si>
  <si>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</si>
  <si>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</si>
  <si>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</si>
  <si>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</si>
  <si>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</si>
  <si>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</si>
  <si>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</si>
  <si>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</si>
  <si>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</si>
  <si>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</si>
  <si>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</si>
  <si>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</si>
  <si>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</si>
  <si>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</si>
  <si>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</si>
  <si>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</si>
  <si>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</si>
  <si>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</si>
  <si>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</si>
  <si>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</si>
  <si>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</si>
  <si>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</si>
  <si>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</si>
  <si>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</si>
  <si>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</si>
  <si>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</si>
  <si>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</si>
  <si>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</si>
  <si>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</si>
  <si>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</si>
  <si>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</si>
  <si>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</si>
  <si>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</si>
  <si>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</si>
  <si>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</si>
  <si>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</si>
  <si>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</si>
  <si>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</si>
  <si>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</si>
  <si>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</si>
  <si>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</si>
  <si>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</si>
  <si>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</si>
  <si>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</si>
  <si>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</si>
  <si>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</si>
  <si>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</si>
  <si>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</si>
  <si>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</si>
  <si>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</si>
  <si>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</si>
  <si>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</si>
  <si>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</si>
  <si>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</si>
  <si>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</si>
  <si>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</si>
  <si>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</si>
  <si>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</si>
  <si>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</si>
  <si>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</si>
  <si>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</si>
  <si>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</si>
  <si>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</si>
  <si>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</si>
  <si>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</si>
  <si>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</si>
  <si>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</si>
  <si>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</si>
  <si>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</si>
  <si>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</si>
  <si>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</si>
  <si>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</si>
  <si>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</si>
  <si>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</si>
  <si>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</si>
  <si>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</si>
  <si>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</si>
  <si>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</si>
  <si>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</si>
  <si>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</si>
  <si>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</si>
  <si>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</si>
  <si>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</si>
  <si>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</si>
  <si>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</si>
  <si>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</si>
  <si>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</si>
  <si>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</si>
  <si>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</si>
  <si>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</si>
  <si>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</si>
  <si>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</si>
  <si>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</si>
  <si>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</si>
  <si>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</si>
  <si>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</si>
  <si>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</si>
  <si>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</si>
  <si>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</si>
  <si>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</si>
  <si>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</si>
  <si>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</si>
  <si>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</si>
  <si>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</si>
  <si>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</si>
  <si>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</si>
  <si>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</si>
  <si>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</si>
  <si>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</si>
  <si>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</si>
  <si>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</si>
  <si>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</si>
  <si>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</si>
  <si>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</si>
  <si>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</si>
  <si>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</si>
  <si>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</si>
  <si>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</si>
  <si>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</si>
  <si>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</si>
  <si>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</si>
  <si>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</si>
  <si>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</si>
  <si>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</si>
  <si>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</si>
  <si>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</si>
  <si>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</si>
  <si>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</si>
  <si>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</si>
  <si>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</si>
  <si>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</si>
  <si>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</si>
  <si>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</si>
  <si>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</si>
  <si>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</si>
  <si>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</si>
  <si>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</si>
  <si>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</si>
  <si>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</si>
  <si>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</si>
  <si>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</si>
  <si>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</si>
  <si>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</si>
  <si>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</si>
  <si>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</si>
  <si>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</si>
  <si>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</si>
  <si>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</si>
  <si>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</si>
  <si>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</si>
  <si>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</si>
  <si>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</si>
  <si>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</si>
  <si>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</si>
  <si>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</si>
  <si>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</si>
  <si>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</si>
  <si>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</si>
  <si>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</si>
  <si>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</si>
  <si>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</si>
  <si>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</si>
  <si>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</si>
  <si>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</si>
  <si>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</si>
  <si>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</si>
  <si>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</si>
  <si>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</si>
  <si>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</si>
  <si>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</si>
  <si>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</si>
  <si>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</si>
  <si>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</si>
  <si>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</si>
  <si>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</si>
  <si>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</si>
  <si>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</si>
  <si>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</si>
  <si>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</si>
  <si>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</si>
  <si>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</si>
  <si>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</si>
  <si>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</si>
  <si>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</si>
  <si>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</si>
  <si>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</si>
  <si>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</si>
  <si>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</si>
  <si>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</si>
  <si>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</si>
  <si>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</si>
  <si>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</si>
  <si>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</si>
  <si>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</si>
  <si>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</si>
  <si>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</si>
  <si>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</si>
  <si>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</si>
  <si>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</si>
  <si>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</si>
  <si>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</si>
  <si>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</si>
  <si>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</si>
  <si>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</si>
  <si>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</si>
  <si>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</si>
  <si>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</si>
  <si>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</si>
  <si>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</si>
  <si>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</si>
  <si>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</si>
  <si>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</si>
  <si>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</si>
  <si>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</si>
  <si>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</si>
  <si>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</si>
  <si>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</si>
  <si>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</si>
  <si>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</si>
  <si>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</si>
  <si>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</si>
  <si>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</si>
  <si>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</si>
  <si>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</si>
  <si>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</si>
  <si>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</si>
  <si>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</si>
  <si>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</si>
  <si>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</si>
  <si>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</si>
  <si>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</si>
  <si>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</si>
  <si>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</si>
  <si>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</si>
  <si>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</si>
  <si>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</si>
  <si>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</si>
  <si>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</si>
  <si>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</si>
  <si>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</si>
  <si>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</si>
  <si>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</si>
  <si>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</si>
  <si>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</si>
  <si>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</si>
  <si>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</si>
  <si>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</si>
  <si>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</si>
  <si>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</si>
  <si>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</si>
  <si>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</si>
  <si>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</si>
  <si>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</si>
  <si>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</si>
  <si>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</si>
  <si>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</si>
  <si>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</si>
  <si>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</si>
  <si>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</si>
  <si>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</si>
  <si>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</si>
  <si>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</si>
  <si>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</si>
  <si>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</si>
  <si>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</si>
  <si>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</si>
  <si>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</si>
  <si>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</si>
  <si>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</si>
  <si>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</si>
  <si>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</si>
  <si>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</si>
  <si>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</si>
  <si>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</si>
  <si>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</si>
  <si>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</si>
  <si>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</si>
  <si>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</si>
  <si>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</si>
  <si>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</si>
  <si>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</si>
  <si>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</si>
  <si>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</si>
  <si>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</si>
  <si>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</si>
  <si>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</si>
  <si>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</si>
  <si>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</si>
  <si>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</si>
  <si>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</si>
  <si>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</si>
  <si>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</si>
  <si>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</si>
  <si>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</si>
  <si>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</si>
  <si>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</si>
  <si>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</si>
  <si>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</si>
  <si>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</si>
  <si>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</si>
  <si>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</si>
  <si>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</si>
  <si>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</si>
  <si>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</si>
  <si>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</si>
  <si>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</si>
  <si>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</si>
  <si>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</si>
  <si>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</si>
  <si>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</si>
  <si>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</si>
  <si>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</si>
  <si>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</si>
  <si>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</si>
  <si>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</si>
  <si>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</si>
  <si>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</si>
  <si>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</si>
  <si>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</si>
  <si>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</si>
  <si>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</si>
  <si>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</si>
  <si>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</si>
  <si>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</si>
  <si>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</si>
  <si>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</si>
  <si>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</si>
  <si>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</si>
  <si>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</si>
  <si>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</si>
  <si>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</si>
  <si>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</si>
  <si>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</si>
  <si>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</si>
  <si>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</si>
  <si>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</si>
  <si>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</si>
  <si>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</si>
  <si>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</si>
  <si>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</si>
  <si>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</si>
  <si>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</si>
  <si>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</si>
  <si>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</si>
  <si>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</si>
  <si>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</si>
  <si>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</si>
  <si>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</si>
  <si>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</si>
  <si>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</si>
  <si>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</si>
  <si>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</si>
  <si>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</si>
  <si>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</si>
  <si>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</si>
  <si>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</si>
  <si>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</si>
  <si>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</si>
  <si>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</si>
  <si>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</si>
  <si>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</si>
  <si>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</si>
  <si>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</si>
  <si>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</si>
  <si>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</si>
  <si>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</si>
  <si>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</si>
  <si>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</si>
  <si>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</si>
  <si>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</si>
  <si>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</si>
  <si>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</si>
  <si>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</si>
  <si>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</si>
  <si>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</si>
  <si>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</si>
  <si>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</si>
  <si>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</si>
  <si>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</si>
  <si>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</si>
  <si>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</si>
  <si>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</si>
  <si>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</si>
  <si>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</si>
  <si>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</si>
  <si>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</si>
  <si>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</si>
  <si>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</si>
  <si>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</si>
  <si>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</si>
  <si>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</si>
  <si>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</si>
  <si>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</si>
  <si>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</si>
  <si>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</si>
  <si>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</si>
  <si>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</si>
  <si>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</si>
  <si>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</si>
  <si>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</si>
  <si>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</si>
  <si>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</si>
  <si>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</si>
  <si>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</si>
  <si>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</si>
  <si>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</si>
  <si>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</si>
  <si>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</si>
  <si>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</si>
  <si>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</si>
  <si>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</si>
  <si>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</si>
  <si>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</si>
  <si>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</si>
  <si>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</si>
  <si>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</si>
  <si>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</si>
  <si>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</si>
  <si>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</si>
  <si>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</si>
  <si>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</si>
  <si>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</si>
  <si>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</si>
  <si>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</si>
  <si>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</si>
  <si>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</si>
  <si>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</si>
  <si>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</si>
  <si>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</si>
  <si>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</si>
  <si>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</si>
  <si>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</si>
  <si>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</si>
  <si>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</si>
  <si>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</si>
  <si>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</si>
  <si>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</si>
  <si>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</si>
  <si>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</si>
  <si>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</si>
  <si>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</si>
  <si>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</si>
  <si>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</si>
  <si>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</si>
  <si>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</si>
  <si>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</si>
  <si>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</si>
  <si>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</si>
  <si>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</si>
  <si>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</si>
  <si>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</si>
  <si>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</si>
  <si>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</si>
  <si>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</si>
  <si>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</si>
  <si>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</si>
  <si>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</si>
  <si>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</si>
  <si>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</si>
  <si>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</si>
  <si>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</si>
  <si>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</si>
  <si>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</si>
  <si>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</si>
  <si>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</si>
  <si>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</si>
  <si>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</si>
  <si>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</si>
  <si>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</si>
  <si>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</si>
  <si>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</si>
  <si>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</si>
  <si>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</si>
  <si>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</si>
  <si>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</si>
  <si>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</si>
  <si>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</si>
  <si>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</si>
  <si>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</si>
  <si>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</si>
  <si>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</si>
  <si>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</si>
  <si>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</si>
  <si>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</si>
  <si>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</si>
  <si>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</si>
  <si>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</si>
  <si>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</si>
  <si>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</si>
  <si>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</si>
  <si>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</si>
  <si>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</si>
  <si>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</si>
  <si>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</si>
  <si>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</si>
  <si>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</si>
  <si>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</si>
  <si>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</si>
  <si>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</si>
  <si>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</si>
  <si>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</si>
  <si>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</si>
  <si>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</si>
  <si>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</si>
  <si>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</si>
  <si>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</si>
  <si>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</si>
  <si>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</si>
  <si>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</si>
  <si>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</si>
  <si>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</si>
  <si>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</si>
  <si>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</si>
  <si>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</si>
  <si>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</si>
  <si>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</si>
  <si>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</si>
  <si>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</si>
  <si>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</si>
  <si>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</si>
  <si>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</si>
  <si>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</si>
  <si>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</si>
  <si>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</si>
  <si>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</si>
  <si>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</si>
  <si>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</si>
  <si>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</si>
  <si>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</si>
  <si>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</si>
  <si>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</si>
  <si>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</si>
  <si>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</si>
  <si>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</si>
  <si>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</si>
  <si>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</si>
  <si>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</si>
  <si>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</si>
  <si>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</si>
  <si>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</si>
  <si>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</si>
  <si>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</si>
  <si>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</si>
  <si>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</si>
  <si>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</si>
  <si>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</si>
  <si>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</si>
  <si>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</si>
  <si>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</si>
  <si>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</si>
  <si>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</si>
  <si>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</si>
  <si>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</si>
  <si>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</si>
  <si>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</si>
  <si>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</si>
  <si>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</si>
  <si>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</si>
  <si>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</si>
  <si>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</si>
  <si>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</si>
  <si>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</si>
  <si>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</si>
  <si>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</si>
  <si>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</si>
  <si>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</si>
  <si>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</si>
  <si>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</si>
  <si>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</si>
  <si>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</si>
  <si>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</si>
  <si>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</si>
  <si>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</si>
  <si>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</si>
  <si>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</si>
  <si>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</si>
  <si>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</si>
  <si>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</si>
  <si>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</si>
  <si>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</si>
  <si>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</si>
  <si>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</si>
  <si>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</si>
  <si>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</si>
  <si>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</si>
  <si>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</si>
  <si>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</si>
  <si>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</si>
  <si>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</si>
  <si>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</si>
  <si>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</si>
  <si>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</si>
  <si>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</si>
  <si>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</si>
  <si>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</si>
  <si>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</si>
  <si>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</si>
  <si>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</si>
  <si>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</si>
  <si>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</si>
  <si>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</si>
  <si>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</si>
  <si>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</si>
  <si>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</si>
  <si>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</si>
  <si>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</si>
  <si>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</si>
  <si>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</si>
  <si>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</si>
  <si>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</si>
  <si>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</si>
  <si>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</si>
  <si>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</si>
  <si>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</si>
  <si>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</si>
  <si>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</si>
  <si>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</si>
  <si>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</si>
  <si>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</si>
  <si>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</si>
  <si>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</si>
  <si>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</si>
  <si>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</si>
  <si>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</si>
  <si>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</si>
  <si>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</si>
  <si>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</si>
  <si>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</si>
  <si>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</si>
  <si>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</si>
  <si>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</si>
  <si>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</si>
  <si>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</si>
  <si>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</si>
  <si>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</si>
  <si>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</si>
  <si>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</si>
  <si>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</si>
  <si>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</si>
  <si>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</si>
  <si>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</si>
  <si>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</si>
  <si>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</si>
  <si>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</si>
  <si>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</si>
  <si>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</si>
  <si>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</si>
  <si>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</si>
  <si>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</si>
  <si>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</si>
  <si>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</si>
  <si>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</si>
  <si>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</si>
  <si>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</si>
  <si>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</si>
  <si>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</si>
  <si>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</si>
  <si>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</si>
  <si>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</si>
  <si>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</si>
  <si>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</si>
  <si>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</si>
  <si>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</si>
  <si>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</si>
  <si>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</si>
  <si>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</si>
  <si>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</si>
  <si>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</si>
  <si>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</si>
  <si>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</si>
  <si>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</si>
  <si>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</si>
  <si>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</si>
  <si>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</si>
  <si>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</si>
  <si>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</si>
  <si>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</si>
  <si>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</si>
  <si>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</si>
  <si>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</si>
  <si>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</si>
  <si>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</si>
  <si>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</si>
  <si>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</si>
  <si>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</si>
  <si>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</si>
  <si>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</si>
  <si>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</si>
  <si>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</si>
  <si>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</si>
  <si>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</si>
  <si>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</si>
  <si>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</si>
  <si>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</si>
  <si>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</si>
  <si>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</si>
  <si>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</si>
  <si>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</si>
  <si>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</si>
  <si>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</si>
  <si>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</si>
  <si>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</si>
  <si>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</si>
  <si>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</si>
  <si>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</si>
  <si>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</si>
  <si>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</si>
  <si>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</si>
  <si>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</si>
  <si>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</si>
  <si>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</si>
  <si>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</si>
  <si>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</si>
  <si>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</si>
  <si>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</si>
  <si>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</si>
  <si>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</si>
  <si>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</si>
  <si>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</si>
  <si>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</si>
  <si>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</si>
  <si>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</si>
  <si>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</si>
  <si>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</si>
  <si>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</si>
  <si>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</si>
  <si>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</si>
  <si>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</si>
  <si>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</si>
  <si>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</si>
  <si>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</si>
  <si>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</si>
  <si>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</si>
  <si>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</si>
  <si>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</si>
  <si>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</si>
  <si>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</si>
  <si>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</si>
  <si>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</si>
  <si>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</si>
  <si>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</si>
  <si>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</si>
  <si>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</si>
  <si>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</si>
  <si>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</si>
  <si>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</si>
  <si>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</si>
  <si>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</si>
  <si>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</si>
  <si>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</si>
  <si>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</si>
  <si>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</si>
  <si>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</si>
  <si>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</si>
  <si>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</si>
  <si>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</si>
  <si>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</si>
  <si>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</si>
  <si>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</si>
  <si>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</si>
  <si>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</si>
  <si>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</si>
  <si>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</si>
  <si>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</si>
  <si>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</si>
  <si>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</si>
  <si>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</si>
  <si>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</si>
  <si>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</si>
  <si>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</si>
  <si>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</si>
  <si>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</si>
  <si>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</si>
  <si>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</si>
  <si>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</si>
  <si>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</si>
  <si>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</si>
  <si>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</si>
  <si>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</si>
  <si>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</si>
  <si>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</si>
  <si>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</si>
  <si>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</si>
  <si>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</si>
  <si>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</si>
  <si>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</si>
  <si>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</si>
  <si>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</si>
  <si>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</si>
  <si>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</si>
  <si>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</si>
  <si>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</si>
  <si>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</si>
  <si>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</si>
  <si>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</si>
  <si>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</si>
  <si>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</si>
  <si>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</si>
  <si>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</si>
  <si>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</si>
  <si>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</si>
  <si>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</si>
  <si>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</si>
  <si>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</si>
  <si>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</si>
  <si>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</si>
  <si>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</si>
  <si>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</si>
  <si>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</si>
  <si>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</si>
  <si>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</si>
  <si>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</si>
  <si>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</si>
  <si>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</si>
  <si>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</si>
  <si>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</si>
  <si>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</si>
  <si>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</si>
  <si>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</si>
  <si>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</si>
  <si>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</si>
  <si>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</si>
  <si>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</si>
  <si>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</si>
  <si>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</si>
  <si>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</si>
  <si>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</si>
  <si>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</si>
  <si>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</si>
  <si>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</si>
  <si>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</si>
  <si>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</si>
  <si>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</si>
  <si>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</si>
  <si>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</si>
  <si>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</si>
  <si>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</si>
  <si>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</si>
  <si>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</si>
  <si>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</si>
  <si>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</si>
  <si>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</si>
  <si>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</si>
  <si>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</si>
  <si>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</si>
  <si>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</si>
  <si>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</si>
  <si>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</si>
  <si>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</si>
  <si>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</si>
  <si>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</si>
  <si>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</si>
  <si>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</si>
  <si>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</si>
  <si>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</si>
  <si>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</si>
  <si>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</si>
  <si>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</si>
  <si>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</si>
  <si>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</si>
  <si>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</si>
  <si>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</si>
  <si>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</si>
  <si>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</si>
  <si>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</si>
  <si>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</si>
  <si>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</si>
  <si>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</si>
  <si>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</si>
  <si>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</si>
  <si>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</si>
  <si>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</si>
  <si>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</si>
  <si>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</si>
  <si>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</si>
  <si>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</si>
  <si>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</si>
  <si>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</si>
  <si>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</si>
  <si>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</si>
  <si>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</si>
  <si>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</si>
  <si>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</si>
  <si>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</si>
  <si>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</si>
  <si>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</si>
  <si>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</si>
  <si>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</si>
  <si>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</si>
  <si>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</si>
  <si>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</si>
  <si>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</si>
  <si>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</si>
  <si>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</si>
  <si>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</si>
  <si>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</si>
  <si>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</si>
  <si>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</si>
  <si>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</si>
  <si>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</si>
  <si>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</si>
  <si>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</si>
  <si>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</si>
  <si>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</si>
  <si>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</si>
  <si>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</si>
  <si>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</si>
  <si>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</si>
  <si>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</si>
  <si>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</si>
  <si>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</si>
  <si>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</si>
  <si>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</si>
  <si>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</si>
  <si>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</si>
  <si>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</si>
  <si>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</si>
  <si>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</si>
  <si>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</si>
  <si>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</si>
  <si>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</si>
  <si>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</si>
  <si>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</si>
  <si>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</si>
  <si>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</si>
  <si>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</si>
  <si>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</si>
  <si>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</si>
  <si>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</si>
  <si>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</si>
  <si>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</si>
  <si>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</si>
  <si>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</si>
  <si>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</si>
  <si>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</si>
  <si>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</si>
  <si>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</si>
  <si>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</si>
  <si>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</si>
  <si>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</si>
  <si>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</si>
  <si>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</si>
  <si>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</si>
  <si>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</si>
  <si>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</si>
  <si>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</si>
  <si>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</si>
  <si>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</si>
  <si>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</si>
  <si>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</si>
  <si>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</si>
  <si>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</si>
  <si>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</si>
  <si>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</si>
  <si>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</si>
  <si>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</si>
  <si>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</si>
  <si>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</si>
  <si>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</si>
  <si>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</si>
  <si>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</si>
  <si>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</si>
  <si>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</si>
  <si>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</si>
  <si>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</si>
  <si>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</si>
  <si>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</si>
  <si>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</si>
  <si>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</si>
  <si>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</si>
  <si>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</si>
  <si>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</si>
  <si>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</si>
  <si>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</si>
  <si>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</si>
  <si>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</si>
  <si>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</si>
  <si>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</si>
  <si>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</si>
  <si>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</si>
  <si>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</si>
  <si>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</si>
  <si>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</si>
  <si>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</si>
  <si>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</si>
  <si>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</si>
  <si>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</si>
  <si>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</si>
  <si>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</si>
  <si>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</si>
  <si>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</si>
  <si>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</si>
  <si>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</si>
  <si>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</si>
  <si>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</si>
  <si>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</si>
  <si>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</si>
  <si>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</si>
  <si>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</si>
  <si>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</si>
  <si>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</si>
  <si>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</si>
  <si>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</si>
  <si>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</si>
  <si>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</si>
  <si>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</si>
  <si>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</si>
  <si>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</si>
  <si>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</si>
  <si>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</si>
  <si>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</si>
  <si>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</si>
  <si>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</si>
  <si>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</si>
  <si>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</si>
  <si>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</si>
  <si>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</si>
  <si>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</si>
  <si>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</si>
  <si>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</si>
  <si>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</si>
  <si>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</si>
  <si>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</si>
  <si>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</si>
  <si>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</si>
  <si>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</si>
  <si>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</si>
  <si>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</si>
  <si>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</si>
  <si>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</si>
  <si>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</si>
  <si>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</si>
  <si>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</si>
  <si>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</si>
  <si>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</si>
  <si>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</si>
  <si>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</si>
  <si>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</si>
  <si>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</si>
  <si>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</si>
  <si>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</si>
  <si>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</si>
  <si>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</si>
  <si>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</si>
  <si>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</si>
  <si>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</si>
  <si>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</si>
  <si>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</si>
  <si>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</si>
  <si>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</si>
  <si>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</si>
  <si>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</si>
  <si>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</si>
  <si>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</si>
  <si>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</si>
  <si>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</si>
  <si>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</si>
  <si>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</si>
  <si>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</si>
  <si>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</si>
  <si>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</si>
  <si>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</si>
  <si>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</si>
  <si>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</si>
  <si>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</si>
  <si>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</si>
  <si>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</si>
  <si>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</si>
  <si>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</si>
  <si>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</si>
  <si>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</si>
  <si>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</si>
  <si>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</si>
  <si>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</si>
  <si>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</si>
  <si>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</si>
  <si>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</si>
  <si>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</si>
  <si>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</si>
  <si>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</si>
  <si>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</si>
  <si>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</si>
  <si>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</si>
  <si>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</si>
  <si>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</si>
  <si>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</si>
  <si>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</si>
  <si>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</si>
  <si>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</si>
  <si>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</si>
  <si>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</si>
  <si>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</si>
  <si>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</si>
  <si>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</si>
  <si>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</si>
  <si>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</si>
  <si>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</si>
  <si>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</si>
  <si>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</si>
  <si>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</si>
  <si>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</si>
  <si>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</si>
  <si>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</si>
  <si>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</si>
  <si>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</si>
  <si>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</si>
  <si>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</si>
  <si>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</si>
  <si>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</si>
  <si>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</si>
  <si>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</si>
  <si>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</si>
  <si>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</si>
  <si>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</si>
  <si>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</si>
  <si>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</si>
  <si>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</si>
  <si>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</si>
  <si>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</si>
  <si>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</si>
  <si>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</si>
  <si>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</si>
  <si>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</si>
  <si>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</si>
  <si>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</si>
  <si>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</si>
  <si>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</si>
  <si>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</si>
  <si>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</si>
  <si>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</si>
  <si>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</si>
  <si>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</si>
  <si>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</si>
  <si>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</si>
  <si>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</si>
  <si>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</si>
  <si>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</si>
  <si>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</si>
  <si>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</si>
  <si>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</si>
  <si>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</si>
  <si>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</si>
  <si>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</si>
  <si>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</si>
  <si>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</si>
  <si>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</si>
  <si>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</si>
  <si>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</si>
  <si>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</si>
  <si>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</si>
  <si>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</si>
  <si>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</si>
  <si>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</si>
  <si>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</si>
  <si>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</si>
  <si>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</si>
  <si>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</si>
  <si>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</si>
  <si>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</si>
  <si>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</si>
  <si>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</si>
  <si>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</si>
  <si>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</si>
  <si>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</si>
  <si>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</si>
  <si>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</si>
  <si>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</si>
  <si>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</si>
  <si>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</si>
  <si>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</si>
  <si>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</si>
  <si>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</si>
  <si>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</si>
  <si>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</si>
  <si>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</si>
  <si>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</si>
  <si>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</si>
  <si>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</si>
  <si>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</si>
  <si>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</si>
  <si>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</si>
  <si>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</si>
  <si>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</si>
  <si>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</si>
  <si>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</si>
  <si>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</si>
  <si>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</si>
  <si>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</si>
  <si>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</si>
  <si>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</si>
  <si>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</si>
  <si>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</si>
  <si>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</si>
  <si>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</si>
  <si>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</si>
  <si>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</si>
  <si>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</si>
  <si>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</si>
  <si>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</si>
  <si>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</si>
  <si>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</si>
  <si>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</si>
  <si>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</si>
  <si>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</si>
  <si>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</si>
  <si>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</si>
  <si>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</si>
  <si>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</si>
  <si>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</si>
  <si>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</si>
  <si>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</si>
  <si>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</si>
  <si>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</si>
  <si>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</si>
  <si>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</si>
  <si>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</si>
  <si>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</si>
  <si>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</si>
  <si>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</si>
  <si>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</si>
  <si>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</si>
  <si>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</si>
  <si>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</si>
  <si>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</si>
  <si>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</si>
  <si>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</si>
  <si>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</si>
  <si>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</si>
  <si>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</si>
  <si>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</si>
  <si>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</si>
  <si>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</si>
  <si>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</si>
  <si>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</si>
  <si>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</si>
  <si>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</si>
  <si>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</si>
  <si>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</si>
  <si>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</si>
  <si>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</si>
  <si>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</si>
  <si>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</si>
  <si>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</si>
  <si>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</si>
  <si>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</si>
  <si>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</si>
  <si>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</si>
  <si>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</si>
  <si>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</si>
  <si>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</si>
  <si>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</si>
  <si>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</si>
  <si>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</si>
  <si>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</si>
  <si>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</si>
  <si>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</si>
  <si>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</si>
  <si>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</si>
  <si>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</si>
  <si>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</si>
  <si>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</si>
  <si>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</si>
  <si>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</si>
  <si>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</si>
  <si>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</si>
  <si>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</si>
  <si>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</si>
  <si>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</si>
  <si>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</si>
  <si>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</si>
  <si>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</si>
  <si>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</si>
  <si>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</si>
  <si>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</si>
  <si>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</si>
  <si>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</si>
  <si>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</si>
  <si>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</si>
  <si>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</si>
  <si>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</si>
  <si>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</si>
  <si>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</si>
  <si>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</si>
  <si>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</si>
  <si>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</si>
  <si>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</si>
  <si>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</si>
  <si>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</si>
  <si>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</si>
  <si>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</si>
  <si>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</si>
  <si>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</si>
  <si>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</si>
  <si>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</si>
  <si>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</si>
  <si>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</si>
  <si>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</si>
  <si>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</si>
  <si>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</si>
  <si>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</si>
  <si>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</si>
  <si>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</si>
  <si>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</si>
  <si>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</si>
  <si>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</si>
  <si>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</si>
  <si>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</si>
  <si>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</si>
  <si>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</si>
  <si>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</si>
  <si>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</si>
  <si>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</si>
  <si>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</si>
  <si>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</si>
  <si>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</si>
  <si>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</si>
  <si>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</si>
  <si>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</si>
  <si>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</si>
  <si>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</si>
  <si>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</si>
  <si>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</si>
  <si>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</si>
  <si>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</si>
  <si>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</si>
  <si>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</si>
  <si>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</si>
  <si>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</si>
  <si>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</si>
  <si>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</si>
  <si>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</si>
  <si>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</si>
  <si>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</si>
  <si>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</si>
  <si>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</si>
  <si>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</si>
  <si>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</si>
  <si>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</si>
  <si>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</si>
  <si>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</si>
  <si>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</si>
  <si>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</si>
  <si>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</si>
  <si>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</si>
  <si>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</si>
  <si>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</si>
  <si>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</si>
  <si>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</si>
  <si>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</si>
  <si>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</si>
  <si>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</si>
  <si>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</si>
  <si>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</si>
  <si>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</si>
  <si>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</si>
  <si>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</si>
  <si>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</si>
  <si>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</si>
  <si>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</si>
  <si>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</si>
  <si>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</si>
  <si>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</si>
  <si>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</si>
  <si>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</si>
  <si>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</si>
  <si>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</si>
  <si>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</si>
  <si>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</si>
  <si>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</si>
  <si>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</si>
  <si>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</si>
  <si>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</si>
  <si>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</si>
  <si>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</si>
  <si>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</si>
  <si>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</si>
  <si>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</si>
  <si>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</si>
  <si>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</si>
  <si>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</si>
  <si>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</si>
  <si>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</si>
  <si>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</si>
  <si>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</si>
  <si>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</si>
  <si>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</si>
  <si>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</si>
  <si>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</si>
  <si>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</si>
  <si>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</si>
  <si>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</si>
  <si>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</si>
  <si>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</si>
  <si>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</si>
  <si>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</si>
  <si>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</si>
  <si>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</si>
  <si>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</si>
  <si>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</si>
  <si>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</si>
  <si>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</si>
  <si>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</si>
  <si>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</si>
  <si>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</si>
  <si>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</si>
  <si>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</si>
  <si>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</si>
  <si>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</si>
  <si>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</si>
  <si>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</si>
  <si>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</si>
  <si>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</si>
  <si>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</si>
  <si>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</si>
  <si>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</si>
  <si>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</si>
  <si>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</si>
  <si>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</si>
  <si>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</si>
  <si>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</si>
  <si>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</si>
  <si>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</si>
  <si>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</si>
  <si>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</si>
  <si>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</si>
  <si>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</si>
  <si>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</si>
  <si>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</si>
  <si>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</si>
  <si>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</si>
  <si>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</si>
  <si>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</si>
  <si>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</si>
  <si>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</si>
  <si>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</si>
  <si>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</si>
  <si>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</si>
  <si>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</si>
  <si>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</si>
  <si>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</si>
  <si>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</si>
  <si>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</si>
  <si>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</si>
  <si>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</si>
  <si>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</si>
  <si>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</si>
  <si>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</si>
  <si>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</si>
  <si>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</si>
  <si>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</si>
  <si>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</si>
  <si>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</si>
  <si>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</si>
  <si>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</si>
  <si>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</si>
  <si>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</si>
  <si>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</si>
  <si>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</si>
  <si>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</si>
  <si>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</si>
  <si>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</si>
  <si>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</si>
  <si>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</si>
  <si>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</si>
  <si>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</si>
  <si>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</si>
  <si>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</si>
  <si>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</si>
  <si>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</si>
  <si>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</si>
  <si>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</si>
  <si>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</si>
  <si>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</si>
  <si>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</si>
  <si>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</si>
  <si>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</si>
  <si>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</si>
  <si>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</si>
  <si>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</si>
  <si>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</si>
  <si>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</si>
  <si>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</si>
  <si>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</si>
  <si>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</si>
  <si>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</si>
  <si>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</si>
  <si>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</si>
  <si>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</si>
  <si>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</si>
  <si>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</si>
  <si>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</si>
  <si>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</si>
  <si>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</si>
  <si>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</si>
  <si>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</si>
  <si>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</si>
  <si>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</si>
  <si>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</si>
  <si>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</si>
  <si>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</si>
  <si>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</si>
  <si>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</si>
  <si>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</si>
  <si>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</si>
  <si>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</si>
  <si>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</si>
  <si>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</si>
  <si>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</si>
  <si>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</si>
  <si>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</si>
  <si>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</si>
  <si>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</si>
  <si>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</si>
  <si>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</si>
  <si>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</si>
  <si>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</si>
  <si>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</si>
  <si>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</si>
  <si>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</si>
  <si>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</si>
  <si>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</si>
  <si>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</si>
  <si>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</si>
  <si>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</si>
  <si>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</si>
  <si>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</si>
  <si>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</si>
  <si>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</si>
  <si>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</si>
  <si>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</si>
  <si>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</si>
  <si>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</si>
  <si>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</si>
  <si>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</si>
  <si>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</si>
  <si>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</si>
  <si>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</si>
  <si>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</si>
  <si>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</si>
  <si>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</si>
  <si>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</si>
  <si>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</si>
  <si>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</si>
  <si>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</si>
  <si>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</si>
  <si>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</si>
  <si>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</si>
  <si>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</si>
  <si>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</si>
  <si>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</si>
  <si>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</si>
  <si>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</si>
  <si>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</si>
  <si>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</si>
  <si>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</si>
  <si>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</si>
  <si>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</si>
  <si>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</si>
  <si>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</si>
  <si>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</si>
  <si>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</si>
  <si>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</si>
  <si>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</si>
  <si>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</si>
  <si>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</si>
  <si>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</si>
  <si>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</si>
  <si>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</si>
  <si>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</si>
  <si>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</si>
  <si>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</si>
  <si>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</si>
  <si>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</si>
  <si>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</si>
  <si>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</si>
  <si>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</si>
  <si>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</si>
  <si>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</si>
  <si>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</si>
  <si>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</si>
  <si>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</si>
  <si>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</si>
  <si>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</si>
  <si>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</si>
  <si>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</si>
  <si>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</si>
  <si>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</si>
  <si>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</si>
  <si>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</si>
  <si>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</si>
  <si>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</si>
  <si>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</si>
  <si>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</si>
  <si>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</si>
  <si>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</si>
  <si>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</si>
  <si>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</si>
  <si>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</si>
  <si>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</si>
  <si>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</si>
  <si>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</si>
  <si>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</si>
  <si>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</si>
  <si>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</si>
  <si>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</si>
  <si>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</si>
  <si>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</si>
  <si>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</si>
  <si>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</si>
  <si>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</si>
  <si>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</si>
  <si>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</si>
  <si>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</si>
  <si>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</si>
  <si>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</si>
  <si>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</si>
  <si>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</si>
  <si>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</si>
  <si>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</si>
  <si>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</si>
  <si>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</si>
  <si>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</si>
  <si>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</si>
  <si>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</si>
  <si>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</si>
  <si>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</si>
  <si>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</si>
  <si>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</si>
  <si>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</si>
  <si>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</si>
  <si>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</si>
  <si>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</si>
  <si>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</si>
  <si>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</si>
  <si>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</si>
  <si>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</si>
  <si>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</si>
  <si>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</si>
  <si>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</si>
  <si>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</si>
  <si>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</si>
  <si>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</si>
  <si>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</si>
  <si>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</si>
  <si>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</si>
  <si>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</si>
  <si>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</si>
  <si>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</si>
  <si>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</si>
  <si>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</si>
  <si>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</si>
  <si>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</si>
  <si>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</si>
  <si>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</si>
  <si>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</si>
  <si>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</si>
  <si>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</si>
  <si>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</si>
  <si>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</si>
  <si>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</si>
  <si>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</si>
  <si>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</si>
  <si>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</si>
  <si>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</si>
  <si>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</si>
  <si>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</si>
  <si>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</si>
  <si>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</si>
  <si>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</si>
  <si>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</si>
  <si>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</si>
  <si>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</si>
  <si>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</si>
  <si>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</si>
  <si>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</si>
  <si>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</si>
  <si>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</si>
  <si>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</si>
  <si>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</si>
  <si>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</si>
  <si>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</si>
  <si>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</si>
  <si>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</si>
  <si>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</si>
  <si>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</si>
  <si>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</si>
  <si>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</si>
  <si>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</si>
  <si>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</si>
  <si>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</si>
  <si>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</si>
  <si>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</si>
  <si>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</si>
  <si>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</si>
  <si>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</si>
  <si>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</si>
  <si>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</si>
  <si>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</si>
  <si>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</si>
  <si>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</si>
  <si>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</si>
  <si>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</si>
  <si>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</si>
  <si>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</si>
  <si>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</si>
  <si>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</si>
  <si>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</si>
  <si>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</si>
  <si>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</si>
  <si>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</si>
  <si>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</si>
  <si>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</si>
  <si>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</si>
  <si>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</si>
  <si>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</si>
  <si>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</si>
  <si>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</si>
  <si>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</si>
  <si>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</si>
  <si>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</si>
  <si>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</si>
  <si>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</si>
  <si>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</si>
  <si>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</si>
  <si>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</si>
  <si>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</si>
  <si>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</si>
  <si>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</si>
  <si>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</si>
  <si>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</si>
  <si>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</si>
  <si>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</si>
  <si>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</si>
  <si>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</si>
  <si>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</si>
  <si>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</si>
  <si>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</si>
  <si>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</si>
  <si>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</si>
  <si>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</si>
  <si>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</si>
  <si>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</si>
  <si>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</si>
  <si>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</si>
  <si>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</si>
  <si>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</si>
  <si>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</si>
  <si>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</si>
  <si>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</si>
  <si>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</si>
  <si>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</si>
  <si>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</si>
  <si>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</si>
  <si>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</si>
  <si>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</si>
  <si>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</si>
  <si>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</si>
  <si>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</si>
  <si>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</si>
  <si>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</si>
  <si>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</si>
  <si>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</si>
  <si>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</si>
  <si>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</si>
  <si>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</si>
  <si>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</si>
  <si>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</si>
  <si>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</si>
  <si>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</si>
  <si>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</si>
  <si>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</si>
  <si>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</si>
  <si>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</si>
  <si>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</si>
  <si>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</si>
  <si>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</si>
  <si>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</si>
  <si>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</si>
  <si>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</si>
  <si>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</si>
  <si>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</si>
  <si>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</si>
  <si>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</si>
  <si>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</si>
  <si>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</si>
  <si>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</si>
  <si>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</si>
  <si>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</si>
  <si>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</si>
  <si>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</si>
  <si>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</si>
  <si>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</si>
  <si>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</si>
  <si>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</si>
  <si>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</si>
  <si>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</si>
  <si>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</si>
  <si>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</si>
  <si>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</si>
  <si>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</si>
  <si>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</si>
  <si>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</si>
  <si>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</si>
  <si>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</si>
  <si>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</si>
  <si>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</si>
  <si>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</si>
  <si>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</si>
  <si>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</si>
  <si>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</si>
  <si>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</si>
  <si>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</si>
  <si>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</si>
  <si>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</si>
  <si>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</si>
  <si>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</si>
  <si>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</si>
  <si>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</si>
  <si>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</si>
  <si>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</si>
  <si>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</si>
  <si>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</si>
  <si>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</si>
  <si>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</si>
  <si>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</si>
  <si>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</si>
  <si>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</si>
  <si>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</si>
  <si>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</si>
  <si>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</si>
  <si>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</si>
  <si>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</si>
  <si>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</si>
  <si>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</si>
  <si>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</si>
  <si>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</si>
  <si>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</si>
  <si>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</si>
  <si>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</si>
  <si>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</si>
  <si>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</si>
  <si>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</si>
  <si>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</si>
  <si>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</si>
  <si>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</si>
  <si>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</si>
  <si>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</si>
  <si>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</si>
  <si>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</si>
  <si>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</si>
  <si>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</si>
  <si>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</si>
  <si>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</si>
  <si>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</si>
  <si>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</si>
  <si>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</si>
  <si>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</si>
  <si>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</si>
  <si>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</si>
  <si>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</si>
  <si>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</si>
  <si>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</si>
  <si>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</si>
  <si>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</si>
  <si>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</si>
  <si>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</si>
  <si>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</si>
  <si>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</si>
  <si>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</si>
  <si>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</si>
  <si>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</si>
  <si>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</si>
  <si>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</si>
  <si>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</si>
  <si>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</si>
  <si>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</si>
  <si>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</si>
  <si>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</si>
  <si>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</si>
  <si>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</si>
  <si>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</si>
  <si>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</si>
  <si>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</si>
  <si>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</si>
  <si>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</si>
  <si>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</si>
  <si>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</si>
  <si>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</si>
  <si>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</si>
  <si>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</si>
  <si>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</si>
  <si>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</si>
  <si>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</si>
  <si>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</si>
  <si>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</si>
  <si>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</si>
  <si>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</si>
  <si>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</si>
  <si>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</si>
  <si>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</si>
  <si>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</si>
  <si>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</si>
  <si>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</si>
  <si>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</si>
  <si>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</si>
  <si>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</si>
  <si>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</si>
  <si>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</si>
  <si>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</si>
  <si>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</si>
  <si>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</si>
  <si>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</si>
  <si>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</si>
  <si>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</si>
  <si>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</si>
  <si>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</si>
  <si>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</si>
  <si>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</si>
  <si>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</si>
  <si>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</si>
  <si>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</si>
  <si>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</si>
  <si>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</si>
  <si>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</si>
  <si>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</si>
  <si>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</si>
  <si>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</si>
  <si>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</si>
  <si>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</si>
  <si>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</si>
  <si>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</si>
  <si>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</si>
  <si>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</si>
  <si>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</si>
  <si>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</si>
  <si>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</si>
  <si>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</si>
  <si>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</si>
  <si>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</si>
  <si>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</si>
  <si>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</si>
  <si>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</si>
  <si>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</si>
  <si>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</si>
  <si>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</si>
  <si>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</si>
  <si>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</si>
  <si>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</si>
  <si>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</si>
  <si>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</si>
  <si>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</si>
  <si>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</si>
  <si>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</si>
  <si>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</si>
  <si>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</si>
  <si>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</si>
  <si>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</si>
  <si>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</si>
  <si>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</si>
  <si>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</si>
  <si>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</si>
  <si>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</si>
  <si>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</si>
  <si>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</si>
  <si>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</si>
  <si>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</si>
  <si>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</si>
  <si>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</si>
  <si>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</si>
  <si>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</si>
  <si>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</si>
  <si>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</si>
  <si>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</si>
  <si>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</si>
  <si>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</si>
  <si>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</si>
  <si>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</si>
  <si>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</si>
  <si>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</si>
  <si>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</si>
  <si>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</si>
  <si>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</si>
  <si>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</si>
  <si>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</si>
  <si>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</si>
  <si>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</si>
  <si>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</si>
  <si>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</si>
  <si>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</si>
  <si>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</si>
  <si>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</si>
  <si>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</si>
  <si>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</si>
  <si>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</si>
  <si>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</si>
  <si>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</si>
  <si>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</si>
  <si>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</si>
  <si>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</si>
  <si>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</si>
  <si>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</si>
  <si>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</si>
  <si>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</si>
  <si>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</si>
  <si>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</si>
  <si>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</si>
  <si>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</si>
  <si>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</si>
  <si>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</si>
  <si>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</si>
  <si>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</si>
  <si>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</si>
  <si>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</si>
  <si>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</si>
  <si>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</si>
  <si>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</si>
  <si>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</si>
  <si>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</si>
  <si>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</si>
  <si>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</si>
  <si>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</si>
  <si>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</si>
  <si>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</si>
  <si>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</si>
  <si>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</si>
  <si>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</si>
  <si>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</si>
  <si>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</si>
  <si>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</si>
  <si>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</si>
  <si>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</si>
  <si>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</si>
  <si>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</si>
  <si>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</si>
  <si>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</si>
  <si>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</si>
  <si>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</si>
  <si>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</si>
  <si>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</si>
  <si>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</si>
  <si>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</si>
  <si>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</si>
  <si>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</si>
  <si>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</si>
  <si>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</si>
  <si>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</si>
  <si>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</si>
  <si>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</si>
  <si>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</si>
  <si>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</si>
  <si>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</si>
  <si>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</si>
  <si>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</si>
  <si>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</si>
  <si>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</si>
  <si>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</si>
  <si>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</si>
  <si>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</si>
  <si>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</si>
  <si>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</si>
  <si>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</si>
  <si>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</si>
  <si>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</si>
  <si>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</si>
  <si>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</si>
  <si>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</si>
  <si>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</si>
  <si>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</si>
  <si>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</si>
  <si>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</si>
  <si>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</si>
  <si>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</si>
  <si>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</si>
  <si>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</si>
  <si>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</si>
  <si>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</si>
  <si>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</si>
  <si>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</si>
  <si>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</si>
  <si>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</si>
  <si>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</si>
  <si>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</si>
  <si>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</si>
  <si>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</si>
  <si>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</si>
  <si>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</si>
  <si>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</si>
  <si>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</si>
  <si>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</si>
  <si>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</si>
  <si>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</si>
  <si>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</si>
  <si>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</si>
  <si>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</si>
  <si>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</si>
  <si>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</si>
  <si>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</si>
  <si>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</si>
  <si>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</si>
  <si>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</si>
  <si>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</si>
  <si>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</si>
  <si>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</si>
  <si>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</si>
  <si>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</si>
  <si>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</si>
  <si>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</si>
  <si>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</si>
  <si>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</si>
  <si>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</si>
  <si>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</si>
  <si>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</si>
  <si>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</si>
  <si>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</si>
  <si>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</si>
  <si>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</si>
  <si>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</si>
  <si>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</si>
  <si>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</si>
  <si>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</si>
  <si>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</si>
  <si>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</si>
  <si>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</si>
  <si>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</si>
  <si>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</si>
  <si>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</si>
  <si>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</si>
  <si>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</si>
  <si>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</si>
  <si>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</si>
  <si>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</si>
  <si>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</si>
  <si>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</si>
  <si>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</si>
  <si>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</si>
  <si>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</si>
  <si>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</si>
  <si>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</si>
  <si>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</si>
  <si>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</si>
  <si>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</si>
  <si>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</si>
  <si>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</si>
  <si>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</si>
  <si>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</si>
  <si>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</si>
  <si>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</si>
  <si>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</si>
  <si>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</si>
  <si>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</si>
  <si>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</si>
  <si>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</si>
  <si>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</si>
  <si>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</si>
  <si>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</si>
  <si>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</si>
  <si>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</si>
  <si>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</si>
  <si>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</si>
  <si>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</si>
  <si>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</si>
  <si>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</si>
  <si>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</si>
  <si>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</si>
  <si>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</si>
  <si>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</si>
  <si>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</si>
  <si>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</si>
  <si>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</si>
  <si>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</si>
  <si>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</si>
  <si>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</si>
  <si>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</si>
  <si>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</si>
  <si>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</si>
  <si>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</si>
  <si>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</si>
  <si>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</si>
  <si>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</si>
  <si>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</si>
  <si>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</si>
  <si>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</si>
  <si>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</si>
  <si>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</si>
  <si>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</si>
  <si>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</si>
  <si>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</si>
  <si>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</si>
  <si>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</si>
  <si>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</si>
  <si>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</si>
  <si>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</si>
  <si>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</si>
  <si>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</si>
  <si>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</si>
  <si>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</si>
  <si>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</si>
  <si>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</si>
  <si>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</si>
  <si>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</si>
  <si>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</si>
  <si>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</si>
  <si>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</si>
  <si>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</si>
  <si>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</si>
  <si>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</si>
  <si>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</si>
  <si>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</si>
  <si>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</si>
  <si>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</si>
  <si>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</si>
  <si>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</si>
  <si>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</si>
  <si>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</si>
  <si>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</si>
  <si>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</si>
  <si>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</si>
  <si>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</si>
  <si>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</si>
  <si>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</si>
  <si>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</si>
  <si>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</si>
  <si>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</si>
  <si>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</si>
  <si>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</si>
  <si>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</si>
  <si>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</si>
  <si>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</si>
  <si>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</si>
  <si>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</si>
  <si>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</si>
  <si>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</si>
  <si>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</si>
  <si>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</si>
  <si>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</si>
  <si>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</si>
  <si>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</si>
  <si>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</si>
  <si>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</si>
  <si>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</si>
  <si>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</si>
  <si>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</si>
  <si>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</si>
  <si>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</si>
  <si>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</si>
  <si>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</si>
  <si>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</si>
  <si>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</si>
  <si>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</si>
  <si>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</si>
  <si>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</si>
  <si>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</si>
  <si>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</si>
  <si>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</si>
  <si>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</si>
  <si>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</si>
  <si>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</si>
  <si>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</si>
  <si>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</si>
  <si>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</si>
  <si>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</si>
  <si>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</si>
  <si>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</si>
  <si>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</si>
  <si>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</si>
  <si>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</si>
  <si>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</si>
  <si>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</si>
  <si>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</si>
  <si>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</si>
  <si>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</si>
  <si>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</si>
  <si>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</si>
  <si>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</si>
  <si>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</si>
  <si>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</si>
  <si>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</si>
  <si>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</si>
  <si>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</si>
  <si>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</si>
  <si>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</si>
  <si>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</si>
  <si>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</si>
  <si>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</si>
  <si>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</si>
  <si>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</si>
  <si>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</si>
  <si>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</si>
  <si>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</si>
  <si>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</si>
  <si>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</si>
  <si>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</si>
  <si>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</si>
  <si>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</si>
  <si>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</si>
  <si>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</si>
  <si>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</si>
  <si>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</si>
  <si>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</si>
  <si>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</si>
  <si>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</si>
  <si>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</si>
  <si>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</si>
  <si>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</si>
  <si>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</si>
  <si>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</si>
  <si>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</si>
  <si>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</si>
  <si>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</si>
  <si>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</si>
  <si>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</si>
  <si>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</si>
  <si>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</si>
  <si>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</si>
  <si>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</si>
  <si>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</si>
  <si>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</si>
  <si>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</si>
  <si>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</si>
  <si>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</si>
  <si>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</si>
  <si>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</si>
  <si>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</si>
  <si>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</si>
  <si>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</si>
  <si>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</si>
  <si>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</si>
  <si>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</si>
  <si>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</si>
  <si>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</si>
  <si>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</si>
  <si>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</si>
  <si>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</si>
  <si>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</si>
  <si>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</si>
  <si>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</si>
  <si>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</si>
  <si>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</si>
  <si>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</si>
  <si>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</si>
  <si>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</si>
  <si>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</si>
  <si>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</si>
  <si>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</si>
  <si>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</si>
  <si>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</si>
  <si>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</si>
  <si>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</si>
  <si>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</si>
  <si>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</si>
  <si>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</si>
  <si>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</si>
  <si>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</si>
  <si>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</si>
  <si>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</si>
  <si>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</si>
  <si>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</si>
  <si>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</si>
  <si>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</si>
  <si>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</si>
  <si>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</si>
  <si>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</si>
  <si>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</si>
  <si>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</si>
  <si>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</si>
  <si>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</si>
  <si>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</si>
  <si>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</si>
  <si>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</si>
  <si>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</si>
  <si>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</si>
  <si>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</si>
  <si>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</si>
  <si>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</si>
  <si>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</si>
  <si>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</si>
  <si>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</si>
  <si>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</si>
  <si>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</si>
  <si>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</si>
  <si>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</si>
  <si>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</si>
  <si>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</si>
  <si>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</si>
  <si>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</si>
  <si>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</si>
  <si>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</si>
  <si>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</si>
  <si>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</si>
  <si>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</si>
  <si>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</si>
  <si>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</si>
  <si>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</si>
  <si>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</si>
  <si>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</si>
  <si>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</si>
  <si>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</si>
  <si>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</si>
  <si>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</si>
  <si>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</si>
  <si>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</si>
  <si>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</si>
  <si>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</si>
  <si>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</si>
  <si>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</si>
  <si>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</si>
  <si>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</si>
  <si>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</si>
  <si>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</si>
  <si>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</si>
  <si>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</si>
  <si>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</si>
  <si>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</si>
  <si>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</si>
  <si>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</si>
  <si>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</si>
  <si>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</si>
  <si>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</si>
  <si>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</si>
  <si>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</si>
  <si>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</si>
  <si>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</si>
  <si>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</si>
  <si>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</si>
  <si>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</si>
  <si>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</si>
  <si>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</si>
  <si>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</si>
  <si>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</si>
  <si>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</si>
  <si>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</si>
  <si>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</si>
  <si>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</si>
  <si>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</si>
  <si>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</si>
  <si>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</si>
  <si>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</si>
  <si>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</si>
  <si>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</si>
  <si>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</si>
  <si>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</si>
  <si>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</si>
  <si>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</si>
  <si>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</si>
  <si>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</si>
  <si>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</si>
  <si>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</si>
  <si>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</si>
  <si>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</si>
  <si>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</si>
  <si>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</si>
  <si>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</si>
  <si>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</si>
  <si>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</si>
  <si>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</si>
  <si>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</si>
  <si>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</si>
  <si>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</si>
  <si>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</si>
  <si>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</si>
  <si>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</si>
  <si>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</si>
  <si>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</si>
  <si>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</si>
  <si>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</si>
  <si>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</si>
  <si>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</si>
  <si>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</si>
  <si>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</si>
  <si>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</si>
  <si>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</si>
  <si>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</si>
  <si>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</si>
  <si>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</si>
  <si>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</si>
  <si>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</si>
  <si>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</si>
  <si>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</si>
  <si>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</si>
  <si>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</si>
  <si>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</si>
  <si>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</si>
  <si>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</si>
  <si>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</si>
  <si>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</si>
  <si>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</si>
  <si>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</si>
  <si>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</si>
  <si>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</si>
  <si>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</si>
  <si>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</si>
  <si>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</si>
  <si>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</si>
  <si>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</si>
  <si>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</si>
  <si>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</si>
  <si>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</si>
  <si>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</si>
  <si>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</si>
  <si>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</si>
  <si>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</si>
  <si>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</si>
  <si>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</si>
  <si>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</si>
  <si>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</si>
  <si>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</si>
  <si>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</si>
  <si>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</si>
  <si>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</si>
  <si>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</si>
  <si>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</si>
  <si>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</si>
  <si>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</si>
  <si>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</si>
  <si>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</si>
  <si>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</si>
  <si>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</si>
  <si>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</si>
  <si>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</si>
  <si>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</si>
  <si>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</si>
  <si>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</si>
  <si>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</si>
  <si>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</si>
  <si>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</si>
  <si>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</si>
  <si>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</si>
  <si>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</si>
  <si>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</si>
  <si>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</si>
  <si>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</si>
  <si>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</si>
  <si>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</si>
  <si>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</si>
  <si>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</si>
  <si>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</si>
  <si>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</si>
  <si>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</si>
  <si>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</si>
  <si>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</si>
  <si>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</si>
  <si>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</si>
  <si>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</si>
  <si>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</si>
  <si>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</si>
  <si>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</si>
  <si>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</si>
  <si>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</si>
  <si>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</si>
  <si>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</si>
  <si>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</si>
  <si>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</si>
  <si>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</si>
  <si>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</si>
  <si>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</si>
  <si>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</si>
  <si>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</si>
  <si>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</si>
  <si>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</si>
  <si>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</si>
  <si>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</si>
  <si>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</si>
  <si>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</si>
  <si>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</si>
  <si>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</si>
  <si>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</si>
  <si>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</si>
  <si>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</si>
  <si>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</si>
  <si>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</si>
  <si>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</si>
  <si>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</si>
  <si>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</si>
  <si>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</si>
  <si>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</si>
  <si>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</si>
  <si>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</si>
  <si>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</si>
  <si>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</si>
  <si>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</si>
  <si>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</si>
  <si>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</si>
  <si>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</si>
  <si>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</si>
  <si>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</si>
  <si>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</si>
  <si>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</si>
  <si>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</si>
  <si>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</si>
  <si>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</si>
  <si>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</si>
  <si>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</si>
  <si>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</si>
  <si>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</si>
  <si>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</si>
  <si>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</si>
  <si>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</si>
  <si>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</si>
  <si>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</si>
  <si>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</si>
  <si>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</si>
  <si>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</si>
  <si>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</si>
  <si>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</si>
  <si>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</si>
  <si>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</si>
  <si>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</si>
  <si>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</si>
  <si>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</si>
  <si>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</si>
  <si>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</si>
  <si>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</si>
  <si>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</si>
  <si>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</si>
  <si>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</si>
  <si>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</si>
  <si>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</si>
  <si>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</si>
  <si>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</si>
  <si>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</si>
  <si>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</si>
  <si>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</si>
  <si>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</si>
  <si>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</si>
  <si>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</si>
  <si>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</si>
  <si>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</si>
  <si>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</si>
  <si>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</si>
  <si>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</si>
  <si>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</si>
  <si>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</si>
  <si>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</si>
  <si>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</si>
  <si>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</si>
  <si>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</si>
  <si>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</si>
  <si>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</si>
  <si>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</si>
  <si>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</si>
  <si>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</si>
  <si>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</si>
  <si>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</si>
  <si>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</si>
  <si>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</si>
  <si>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</si>
  <si>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</si>
  <si>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</si>
  <si>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</si>
  <si>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</si>
  <si>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</si>
  <si>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</si>
  <si>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</si>
  <si>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</si>
  <si>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</si>
  <si>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</si>
  <si>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</si>
  <si>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</si>
  <si>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</si>
  <si>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</si>
  <si>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</si>
  <si>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</si>
  <si>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</si>
  <si>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</si>
  <si>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</si>
  <si>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</si>
  <si>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</si>
  <si>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</si>
  <si>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</si>
  <si>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</si>
  <si>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</si>
  <si>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</si>
  <si>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</si>
  <si>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</si>
  <si>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</si>
  <si>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</si>
  <si>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</si>
  <si>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</si>
  <si>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</si>
  <si>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</si>
  <si>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</si>
  <si>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</si>
  <si>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</si>
  <si>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</si>
  <si>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</si>
  <si>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</si>
  <si>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</si>
  <si>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</si>
  <si>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</si>
  <si>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</si>
  <si>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</si>
  <si>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</si>
  <si>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</si>
  <si>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</si>
  <si>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</si>
  <si>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</si>
  <si>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</si>
  <si>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</si>
  <si>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</si>
  <si>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</si>
  <si>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</si>
  <si>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</si>
  <si>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</si>
  <si>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</si>
  <si>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</si>
  <si>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</si>
  <si>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</si>
  <si>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</si>
  <si>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</si>
  <si>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</si>
  <si>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</si>
  <si>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</si>
  <si>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</si>
  <si>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</si>
  <si>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</si>
  <si>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</si>
  <si>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</si>
  <si>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</si>
  <si>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</si>
  <si>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</si>
  <si>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</si>
  <si>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</si>
  <si>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</si>
  <si>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</si>
  <si>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</si>
  <si>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</si>
  <si>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</si>
  <si>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</si>
  <si>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</si>
  <si>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</si>
  <si>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</si>
  <si>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</si>
  <si>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</si>
  <si>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</si>
  <si>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</si>
  <si>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</si>
  <si>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</si>
  <si>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</si>
  <si>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</si>
  <si>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</si>
  <si>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</si>
  <si>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</si>
  <si>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</si>
  <si>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</si>
  <si>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</si>
  <si>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</si>
  <si>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</si>
  <si>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</si>
  <si>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</si>
  <si>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</si>
  <si>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</si>
  <si>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</si>
  <si>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</si>
  <si>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</si>
  <si>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</si>
  <si>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</si>
  <si>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</si>
  <si>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</si>
  <si>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</si>
  <si>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</si>
  <si>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</si>
  <si>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</si>
  <si>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</si>
  <si>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</si>
  <si>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</si>
  <si>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</si>
  <si>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</si>
  <si>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</si>
  <si>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</si>
  <si>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</si>
  <si>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</si>
  <si>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</si>
  <si>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</si>
  <si>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</si>
  <si>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</si>
  <si>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</si>
  <si>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</si>
  <si>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</si>
  <si>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</si>
  <si>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</si>
  <si>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</si>
  <si>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</si>
  <si>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</si>
  <si>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</si>
  <si>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</si>
  <si>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</si>
  <si>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</si>
  <si>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</si>
  <si>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</si>
  <si>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</si>
  <si>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</si>
  <si>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</si>
  <si>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</si>
  <si>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</si>
  <si>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</si>
  <si>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</si>
  <si>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</si>
  <si>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</si>
  <si>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</si>
  <si>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</si>
  <si>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</si>
  <si>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</si>
  <si>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</si>
  <si>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</si>
  <si>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</si>
  <si>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</si>
  <si>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</si>
  <si>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</si>
  <si>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</si>
  <si>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</si>
  <si>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</si>
  <si>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</si>
  <si>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</si>
  <si>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</si>
  <si>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</si>
  <si>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</si>
  <si>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</si>
  <si>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</si>
  <si>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</si>
  <si>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</si>
  <si>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</si>
  <si>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</si>
  <si>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</si>
  <si>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</si>
  <si>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</si>
  <si>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</si>
  <si>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</si>
  <si>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</si>
  <si>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</si>
  <si>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</si>
  <si>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</si>
  <si>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</si>
  <si>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</si>
  <si>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</si>
  <si>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</si>
  <si>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</si>
  <si>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</si>
  <si>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</si>
  <si>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</si>
  <si>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</si>
  <si>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</si>
  <si>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</si>
  <si>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</si>
  <si>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</si>
  <si>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</si>
  <si>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</si>
  <si>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</si>
  <si>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</si>
  <si>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</si>
  <si>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</si>
  <si>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</si>
  <si>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</si>
  <si>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</si>
  <si>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</si>
  <si>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</si>
  <si>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</si>
  <si>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</si>
  <si>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</si>
  <si>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</si>
  <si>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</si>
  <si>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</si>
  <si>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</si>
  <si>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</si>
  <si>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</si>
  <si>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</si>
  <si>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</si>
  <si>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</si>
  <si>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</si>
  <si>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</si>
  <si>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</si>
  <si>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</si>
  <si>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</si>
  <si>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</si>
  <si>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</si>
  <si>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</si>
  <si>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</si>
  <si>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</si>
  <si>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</si>
  <si>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</si>
  <si>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</si>
  <si>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</si>
  <si>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</si>
  <si>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</si>
  <si>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</si>
  <si>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</si>
  <si>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</si>
  <si>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</si>
  <si>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</si>
  <si>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</si>
  <si>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</si>
  <si>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</si>
  <si>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</si>
  <si>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</si>
  <si>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</si>
  <si>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</si>
  <si>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</si>
  <si>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</si>
  <si>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</si>
  <si>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</si>
  <si>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</si>
  <si>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</si>
  <si>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</si>
  <si>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</si>
  <si>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</si>
  <si>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</si>
  <si>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</si>
  <si>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</si>
  <si>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</si>
  <si>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</si>
  <si>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</si>
  <si>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</si>
  <si>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</si>
  <si>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</si>
  <si>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</si>
  <si>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</si>
  <si>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</si>
  <si>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</si>
  <si>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</si>
  <si>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</si>
  <si>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</si>
  <si>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</si>
  <si>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</si>
  <si>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</si>
  <si>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</si>
  <si>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</si>
  <si>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</si>
  <si>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</si>
  <si>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</si>
  <si>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</si>
  <si>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</si>
  <si>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</si>
  <si>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</si>
  <si>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</si>
  <si>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</si>
  <si>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</si>
  <si>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</si>
  <si>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</si>
  <si>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</si>
  <si>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</si>
  <si>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</si>
  <si>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</si>
  <si>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</si>
  <si>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</si>
  <si>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</si>
  <si>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</si>
  <si>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</si>
  <si>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</si>
  <si>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</si>
  <si>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</si>
  <si>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</si>
  <si>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</si>
  <si>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</si>
  <si>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</si>
  <si>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</si>
  <si>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</si>
  <si>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</si>
  <si>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</si>
  <si>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</si>
  <si>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</si>
  <si>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</si>
  <si>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</si>
  <si>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</si>
  <si>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</si>
  <si>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</si>
  <si>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</si>
  <si>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</si>
  <si>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</si>
  <si>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</si>
  <si>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</si>
  <si>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</si>
  <si>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</si>
  <si>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</si>
  <si>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</si>
  <si>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</si>
  <si>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</si>
  <si>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</si>
  <si>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</si>
  <si>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</si>
  <si>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</si>
  <si>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</si>
  <si>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</si>
  <si>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</si>
  <si>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</si>
  <si>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</si>
  <si>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</si>
  <si>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</si>
  <si>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</si>
  <si>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</si>
  <si>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</si>
  <si>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</si>
  <si>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</si>
  <si>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</si>
  <si>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</si>
  <si>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</si>
  <si>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</si>
  <si>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</si>
  <si>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</si>
  <si>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</si>
  <si>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</si>
  <si>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</si>
  <si>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</si>
  <si>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</si>
  <si>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</si>
  <si>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</si>
  <si>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</si>
  <si>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</si>
  <si>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</si>
  <si>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</si>
  <si>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</si>
  <si>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</si>
  <si>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</si>
  <si>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</si>
  <si>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</si>
  <si>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</si>
  <si>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</si>
  <si>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</si>
  <si>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</si>
  <si>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</si>
  <si>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</si>
  <si>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</si>
  <si>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</si>
  <si>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</si>
  <si>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</si>
  <si>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</si>
  <si>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</si>
  <si>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</si>
  <si>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</si>
  <si>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</si>
  <si>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</si>
  <si>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</si>
  <si>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</si>
  <si>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</si>
  <si>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</si>
  <si>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</si>
  <si>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</si>
  <si>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</si>
  <si>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</si>
  <si>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</si>
  <si>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</si>
  <si>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</si>
  <si>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</si>
  <si>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</si>
  <si>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</si>
  <si>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</si>
  <si>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</si>
  <si>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</si>
  <si>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</si>
  <si>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</si>
  <si>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</si>
  <si>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</si>
  <si>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</si>
  <si>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</si>
  <si>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</si>
  <si>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</si>
  <si>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</si>
  <si>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</si>
  <si>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</si>
  <si>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</si>
  <si>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</si>
  <si>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</si>
  <si>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</si>
  <si>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</si>
  <si>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</si>
  <si>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</si>
  <si>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</si>
  <si>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</si>
  <si>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</si>
  <si>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</si>
  <si>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</si>
  <si>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</si>
  <si>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</si>
  <si>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</si>
  <si>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</si>
  <si>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</si>
  <si>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</si>
  <si>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</si>
  <si>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</si>
  <si>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</si>
  <si>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</si>
  <si>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</si>
  <si>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</si>
  <si>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</si>
  <si>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</si>
  <si>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</si>
  <si>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</si>
  <si>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</si>
  <si>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</si>
  <si>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</si>
  <si>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</si>
  <si>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</si>
  <si>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</si>
  <si>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</si>
  <si>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</si>
  <si>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</si>
  <si>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</si>
  <si>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</si>
  <si>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</si>
  <si>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</si>
  <si>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</si>
  <si>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</si>
  <si>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</si>
  <si>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</si>
  <si>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</si>
  <si>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</si>
  <si>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</si>
  <si>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</si>
  <si>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</si>
  <si>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</si>
  <si>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</si>
  <si>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</si>
  <si>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</si>
  <si>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</si>
  <si>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</si>
  <si>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</si>
  <si>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</si>
  <si>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</si>
  <si>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</si>
  <si>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</si>
  <si>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</si>
  <si>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</si>
  <si>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</si>
  <si>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</si>
  <si>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</si>
  <si>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</si>
  <si>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</si>
  <si>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</si>
  <si>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</si>
  <si>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</si>
  <si>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</si>
  <si>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</si>
  <si>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</si>
  <si>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</si>
  <si>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</si>
  <si>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</si>
  <si>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</si>
  <si>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</si>
  <si>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</si>
  <si>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</si>
  <si>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</si>
  <si>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</si>
  <si>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</si>
  <si>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</si>
  <si>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</si>
  <si>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</si>
  <si>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</si>
  <si>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</si>
  <si>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</si>
  <si>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</si>
  <si>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</si>
  <si>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</si>
  <si>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</si>
  <si>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</si>
  <si>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</si>
  <si>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</si>
  <si>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</si>
  <si>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</si>
  <si>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</si>
  <si>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</si>
  <si>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</si>
  <si>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</si>
  <si>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</si>
  <si>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</si>
  <si>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</si>
  <si>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</si>
  <si>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</si>
  <si>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</si>
  <si>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</si>
  <si>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</si>
  <si>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</si>
  <si>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</si>
  <si>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</si>
  <si>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</si>
  <si>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</si>
  <si>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</si>
  <si>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</si>
  <si>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</si>
  <si>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</si>
  <si>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</si>
  <si>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</si>
  <si>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</si>
  <si>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</si>
  <si>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</si>
  <si>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</si>
  <si>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</si>
  <si>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</si>
  <si>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</si>
  <si>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</si>
  <si>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</si>
  <si>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</si>
  <si>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</si>
  <si>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</si>
  <si>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</si>
  <si>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</si>
  <si>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</si>
  <si>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</si>
  <si>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</si>
  <si>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</si>
  <si>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</si>
  <si>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</si>
  <si>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</si>
  <si>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</si>
  <si>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</si>
  <si>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</si>
  <si>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</si>
  <si>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</si>
  <si>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</si>
  <si>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</si>
  <si>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</si>
  <si>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</si>
  <si>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</si>
  <si>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</si>
  <si>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</si>
  <si>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</si>
  <si>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</si>
  <si>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</si>
  <si>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</si>
  <si>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</si>
  <si>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</si>
  <si>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</si>
  <si>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</si>
  <si>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</si>
  <si>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</si>
  <si>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</si>
  <si>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</si>
  <si>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</si>
  <si>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</si>
  <si>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</si>
  <si>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</si>
  <si>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</si>
  <si>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</si>
  <si>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</si>
  <si>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</si>
  <si>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</si>
  <si>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</si>
  <si>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</si>
  <si>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</si>
  <si>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</si>
  <si>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</si>
  <si>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</si>
  <si>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</si>
  <si>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</si>
  <si>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</si>
  <si>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</si>
  <si>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</si>
  <si>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</si>
  <si>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</si>
  <si>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</si>
  <si>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</si>
  <si>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</si>
  <si>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</si>
  <si>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</si>
  <si>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</si>
  <si>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</si>
  <si>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</si>
  <si>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</si>
  <si>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</si>
  <si>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</si>
  <si>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</si>
  <si>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</si>
  <si>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</si>
  <si>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</si>
  <si>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</si>
  <si>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</si>
  <si>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</si>
  <si>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</si>
  <si>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</si>
  <si>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</si>
  <si>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</si>
  <si>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</si>
  <si>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</si>
  <si>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</si>
  <si>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</si>
  <si>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</si>
  <si>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</si>
  <si>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</si>
  <si>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</si>
  <si>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</si>
  <si>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</si>
  <si>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</si>
  <si>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</si>
  <si>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</si>
  <si>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</si>
  <si>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</si>
  <si>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</si>
  <si>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</si>
  <si>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</si>
  <si>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</si>
  <si>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</si>
  <si>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</si>
  <si>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</si>
  <si>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</si>
  <si>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</si>
  <si>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</si>
  <si>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</si>
  <si>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</si>
  <si>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</si>
  <si>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</si>
  <si>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</si>
  <si>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</si>
  <si>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</si>
  <si>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</si>
  <si>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</si>
  <si>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</si>
  <si>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</si>
  <si>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</si>
  <si>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</si>
  <si>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</si>
  <si>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</si>
  <si>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</si>
  <si>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</si>
  <si>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</si>
  <si>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</si>
  <si>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</si>
  <si>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</si>
  <si>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</si>
  <si>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</si>
  <si>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</si>
  <si>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</si>
  <si>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</si>
  <si>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</si>
  <si>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</si>
  <si>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</si>
  <si>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</si>
  <si>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</si>
  <si>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</si>
  <si>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</si>
  <si>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</si>
  <si>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</si>
  <si>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</si>
  <si>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</si>
  <si>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</si>
  <si>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</si>
  <si>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</si>
  <si>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</si>
  <si>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</si>
  <si>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</si>
  <si>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</si>
  <si>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</si>
  <si>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</si>
  <si>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</si>
  <si>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</si>
  <si>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</si>
  <si>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</si>
  <si>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</si>
  <si>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</si>
  <si>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</si>
  <si>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</si>
  <si>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</si>
  <si>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</si>
  <si>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</si>
  <si>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</si>
  <si>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</si>
  <si>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</si>
  <si>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</si>
  <si>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</si>
  <si>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</si>
  <si>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</si>
  <si>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</si>
  <si>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</si>
  <si>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</si>
  <si>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</si>
  <si>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</si>
  <si>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</si>
  <si>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</si>
  <si>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</si>
  <si>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</si>
  <si>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</si>
  <si>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</si>
  <si>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</si>
  <si>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</si>
  <si>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</si>
  <si>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</si>
  <si>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</si>
  <si>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</si>
  <si>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</si>
  <si>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</si>
  <si>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</si>
  <si>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</si>
  <si>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</si>
  <si>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</si>
  <si>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</si>
  <si>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</si>
  <si>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</si>
  <si>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</si>
  <si>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</si>
  <si>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</si>
  <si>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</si>
  <si>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</si>
  <si>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</si>
  <si>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</si>
  <si>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</si>
  <si>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</si>
  <si>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</si>
  <si>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</si>
  <si>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</si>
  <si>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</si>
  <si>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</si>
  <si>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</si>
  <si>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</si>
  <si>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</si>
  <si>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</si>
  <si>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</si>
  <si>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</si>
  <si>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</si>
  <si>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</si>
  <si>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</si>
  <si>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</si>
  <si>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</si>
  <si>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</si>
  <si>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</si>
  <si>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</si>
  <si>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</si>
  <si>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</si>
  <si>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</si>
  <si>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</si>
  <si>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</si>
  <si>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</si>
  <si>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</si>
  <si>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</si>
  <si>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</si>
  <si>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</si>
  <si>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</si>
  <si>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</si>
  <si>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</si>
  <si>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</si>
  <si>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</si>
  <si>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</si>
  <si>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</si>
  <si>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</si>
  <si>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</si>
  <si>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</si>
  <si>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</si>
  <si>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</si>
  <si>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</si>
  <si>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</si>
  <si>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</si>
  <si>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</si>
  <si>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</si>
  <si>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</si>
  <si>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</si>
  <si>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</si>
  <si>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</si>
  <si>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</si>
  <si>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</si>
  <si>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</si>
  <si>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</si>
  <si>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</si>
  <si>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</si>
  <si>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</si>
  <si>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</si>
  <si>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</si>
  <si>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</si>
  <si>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</si>
  <si>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</si>
  <si>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</si>
  <si>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</si>
  <si>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</si>
  <si>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</si>
  <si>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</si>
  <si>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</si>
  <si>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</si>
  <si>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</si>
  <si>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</si>
  <si>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</si>
  <si>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</si>
  <si>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</si>
  <si>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</si>
  <si>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</si>
  <si>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</si>
  <si>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</si>
  <si>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</si>
  <si>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</si>
  <si>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</si>
  <si>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</si>
  <si>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</si>
  <si>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</si>
  <si>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</si>
  <si>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</si>
  <si>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</si>
  <si>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</si>
  <si>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</si>
  <si>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</si>
  <si>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</si>
  <si>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</si>
  <si>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</si>
  <si>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</si>
  <si>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</si>
  <si>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</si>
  <si>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</si>
  <si>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</si>
  <si>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</si>
  <si>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</si>
  <si>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</si>
  <si>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</si>
  <si>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</si>
  <si>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</si>
  <si>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</si>
  <si>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</si>
  <si>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</si>
  <si>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</si>
  <si>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</si>
  <si>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</si>
  <si>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</si>
  <si>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</si>
  <si>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</si>
  <si>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</si>
  <si>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</si>
  <si>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</si>
  <si>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</si>
  <si>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</si>
  <si>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</si>
  <si>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</si>
  <si>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</si>
  <si>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</si>
  <si>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</si>
  <si>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</si>
  <si>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</si>
  <si>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</si>
  <si>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</si>
  <si>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</si>
  <si>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</si>
  <si>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</si>
  <si>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</si>
  <si>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</si>
  <si>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</si>
  <si>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</si>
  <si>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</si>
  <si>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</si>
  <si>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</si>
  <si>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</si>
  <si>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</si>
  <si>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</si>
  <si>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</si>
  <si>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</si>
  <si>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</si>
  <si>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</si>
  <si>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</si>
  <si>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</si>
  <si>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</si>
  <si>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</si>
  <si>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</si>
  <si>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</si>
  <si>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</si>
  <si>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</si>
  <si>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</si>
  <si>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</si>
  <si>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</si>
  <si>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</si>
  <si>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</si>
  <si>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</si>
  <si>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</si>
  <si>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</si>
  <si>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</si>
  <si>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</si>
  <si>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</si>
  <si>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</si>
  <si>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</si>
  <si>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</si>
  <si>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</si>
  <si>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</si>
  <si>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</si>
  <si>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</si>
  <si>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</si>
  <si>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</si>
  <si>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</si>
  <si>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</si>
  <si>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</si>
  <si>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</si>
  <si>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</si>
  <si>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</si>
  <si>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</si>
  <si>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</si>
  <si>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</si>
  <si>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</si>
  <si>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</si>
  <si>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</si>
  <si>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</si>
  <si>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</si>
  <si>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</si>
  <si>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</si>
  <si>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</si>
  <si>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</si>
  <si>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</si>
  <si>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</si>
  <si>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</si>
  <si>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</si>
  <si>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</si>
  <si>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</si>
  <si>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</si>
  <si>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</si>
  <si>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</si>
  <si>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</si>
  <si>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</si>
  <si>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</si>
  <si>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</si>
  <si>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</si>
  <si>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</si>
  <si>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</si>
  <si>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</si>
  <si>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</si>
  <si>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</si>
  <si>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</si>
  <si>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</si>
  <si>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</si>
  <si>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</si>
  <si>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</si>
  <si>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</si>
  <si>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</si>
  <si>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</si>
  <si>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</si>
  <si>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</si>
  <si>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</si>
  <si>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</si>
  <si>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</si>
  <si>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</si>
  <si>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</si>
  <si>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</si>
  <si>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</si>
  <si>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</si>
  <si>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</si>
  <si>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</si>
  <si>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</si>
  <si>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</si>
  <si>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</si>
  <si>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</si>
  <si>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</si>
  <si>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</si>
  <si>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</si>
  <si>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</si>
  <si>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</si>
  <si>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</si>
  <si>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</si>
  <si>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</si>
  <si>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</si>
  <si>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</si>
  <si>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</si>
  <si>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</si>
  <si>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</si>
  <si>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</si>
  <si>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</si>
  <si>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</si>
  <si>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</si>
  <si>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</si>
  <si>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</si>
  <si>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</si>
  <si>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</si>
  <si>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</si>
  <si>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</si>
  <si>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</si>
  <si>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</si>
  <si>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</si>
  <si>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</si>
  <si>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</si>
  <si>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</si>
  <si>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</si>
  <si>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</si>
  <si>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</si>
  <si>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</si>
  <si>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</si>
  <si>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</si>
  <si>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</si>
  <si>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</si>
  <si>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</si>
  <si>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</si>
  <si>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</si>
  <si>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</si>
  <si>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</si>
  <si>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</si>
  <si>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</si>
  <si>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</si>
  <si>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</si>
  <si>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</si>
  <si>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</si>
  <si>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</si>
  <si>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</si>
  <si>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</si>
  <si>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</si>
  <si>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</si>
  <si>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</si>
  <si>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</si>
  <si>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</si>
  <si>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</si>
  <si>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</si>
  <si>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</si>
  <si>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</si>
  <si>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</si>
  <si>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</si>
  <si>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</si>
  <si>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</si>
  <si>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</si>
  <si>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</si>
  <si>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</si>
  <si>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</si>
  <si>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</si>
  <si>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</si>
  <si>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</si>
  <si>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</si>
  <si>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</si>
  <si>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</si>
  <si>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</si>
  <si>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</si>
  <si>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</si>
  <si>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</si>
  <si>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</si>
  <si>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</si>
  <si>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</si>
  <si>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</si>
  <si>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</si>
  <si>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</si>
  <si>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</si>
  <si>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</si>
  <si>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</si>
  <si>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</si>
  <si>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</si>
  <si>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</si>
  <si>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</si>
  <si>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</si>
  <si>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</si>
  <si>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</si>
  <si>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</si>
  <si>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</si>
  <si>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</si>
  <si>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</si>
  <si>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</si>
  <si>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</si>
  <si>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</si>
  <si>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</si>
  <si>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</si>
  <si>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</si>
  <si>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</si>
  <si>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</si>
  <si>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</si>
  <si>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</si>
  <si>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</si>
  <si>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</si>
  <si>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</si>
  <si>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</si>
  <si>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</si>
  <si>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</si>
  <si>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</si>
  <si>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</si>
  <si>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</si>
  <si>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</si>
  <si>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</si>
  <si>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</si>
  <si>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</si>
  <si>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</si>
  <si>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</si>
  <si>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</si>
  <si>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</si>
  <si>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</si>
  <si>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</si>
  <si>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</si>
  <si>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</si>
  <si>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</si>
  <si>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</si>
  <si>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</si>
  <si>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</si>
  <si>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</si>
  <si>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</si>
  <si>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</si>
  <si>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</si>
  <si>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</si>
  <si>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</si>
  <si>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</si>
  <si>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</si>
  <si>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</si>
  <si>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</si>
  <si>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</si>
  <si>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</si>
  <si>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</si>
  <si>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</si>
  <si>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</si>
  <si>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</si>
  <si>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</si>
  <si>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</si>
  <si>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</si>
  <si>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</si>
  <si>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</si>
  <si>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</si>
  <si>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</si>
  <si>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</si>
  <si>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</si>
  <si>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</si>
  <si>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</si>
  <si>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</si>
  <si>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</si>
  <si>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</si>
  <si>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</si>
  <si>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</si>
  <si>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</si>
  <si>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</si>
  <si>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</si>
  <si>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</si>
  <si>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</si>
  <si>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</si>
  <si>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</si>
  <si>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</si>
  <si>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</si>
  <si>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</si>
  <si>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</si>
  <si>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</si>
  <si>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</si>
  <si>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</si>
  <si>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</si>
  <si>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</si>
  <si>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</si>
  <si>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</si>
  <si>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</si>
  <si>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</si>
  <si>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</si>
  <si>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</si>
  <si>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</si>
  <si>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</si>
  <si>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</si>
  <si>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</si>
  <si>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</si>
  <si>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</si>
  <si>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</si>
  <si>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</si>
  <si>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</si>
  <si>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</si>
  <si>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</si>
  <si>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</si>
  <si>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</si>
  <si>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</si>
  <si>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</si>
  <si>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</si>
  <si>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</si>
  <si>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</si>
  <si>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</si>
  <si>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</si>
  <si>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</si>
  <si>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</si>
  <si>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</si>
  <si>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</si>
  <si>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</si>
  <si>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</si>
  <si>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</si>
  <si>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</si>
  <si>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</si>
  <si>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</si>
  <si>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</si>
  <si>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</si>
  <si>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</si>
  <si>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</si>
  <si>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</si>
  <si>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</si>
  <si>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</si>
  <si>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</si>
  <si>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</si>
  <si>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</si>
  <si>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</si>
  <si>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</si>
  <si>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</si>
  <si>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</si>
  <si>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</si>
  <si>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</si>
  <si>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</si>
  <si>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</si>
  <si>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</si>
  <si>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</si>
  <si>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</si>
  <si>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</si>
  <si>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</si>
  <si>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</si>
  <si>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</si>
  <si>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</si>
  <si>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</si>
  <si>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</si>
  <si>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</si>
  <si>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</si>
  <si>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</si>
  <si>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</si>
  <si>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</si>
  <si>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</si>
  <si>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</si>
  <si>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</si>
  <si>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</si>
  <si>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</si>
  <si>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</si>
  <si>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</si>
  <si>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</si>
  <si>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</si>
  <si>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</si>
  <si>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</si>
  <si>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</si>
  <si>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</si>
  <si>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</si>
  <si>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</si>
  <si>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</si>
  <si>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</si>
  <si>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</si>
  <si>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</si>
  <si>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</si>
  <si>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</si>
  <si>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</si>
  <si>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</si>
  <si>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</si>
  <si>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</si>
  <si>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</si>
  <si>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</si>
  <si>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</si>
  <si>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</si>
  <si>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</si>
  <si>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</si>
  <si>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</si>
  <si>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</si>
  <si>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</si>
  <si>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</si>
  <si>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</si>
  <si>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</si>
  <si>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</si>
  <si>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</si>
  <si>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</si>
  <si>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</si>
  <si>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</si>
  <si>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</si>
  <si>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</si>
  <si>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</si>
  <si>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</si>
  <si>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</si>
  <si>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</si>
  <si>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</si>
  <si>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</si>
  <si>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</si>
  <si>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</si>
  <si>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</si>
  <si>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</si>
  <si>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</si>
  <si>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</si>
  <si>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</si>
  <si>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</si>
  <si>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</si>
  <si>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</si>
  <si>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</si>
  <si>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</si>
  <si>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</si>
  <si>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</si>
  <si>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</si>
  <si>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</si>
  <si>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</si>
  <si>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</si>
  <si>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</si>
  <si>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</si>
  <si>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</si>
  <si>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</si>
  <si>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</si>
  <si>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</si>
  <si>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</si>
  <si>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</si>
  <si>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</si>
  <si>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</si>
  <si>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</si>
  <si>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</si>
  <si>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</si>
  <si>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</si>
  <si>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</si>
  <si>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</si>
  <si>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</si>
  <si>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</si>
  <si>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</si>
  <si>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</si>
  <si>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</si>
  <si>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</si>
  <si>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</si>
  <si>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</si>
  <si>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</si>
  <si>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</si>
  <si>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</si>
  <si>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</si>
  <si>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</si>
  <si>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</si>
  <si>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</si>
  <si>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</si>
  <si>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</si>
  <si>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</si>
  <si>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</si>
  <si>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</si>
  <si>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</si>
  <si>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</si>
  <si>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</si>
  <si>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</si>
  <si>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</si>
  <si>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</si>
  <si>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</si>
  <si>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</si>
  <si>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</si>
  <si>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</si>
  <si>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</si>
  <si>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</si>
  <si>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</si>
  <si>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</si>
  <si>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</si>
  <si>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</si>
  <si>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</si>
  <si>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</si>
  <si>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</si>
  <si>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</si>
  <si>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</si>
  <si>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</si>
  <si>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</si>
  <si>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</si>
  <si>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</si>
  <si>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</si>
  <si>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</si>
  <si>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</si>
  <si>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</si>
  <si>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</si>
  <si>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</si>
  <si>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</si>
  <si>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</si>
  <si>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</si>
  <si>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</si>
  <si>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</si>
  <si>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</si>
  <si>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</si>
  <si>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</si>
  <si>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</si>
  <si>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</si>
  <si>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</si>
  <si>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</si>
  <si>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</si>
  <si>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</si>
  <si>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</si>
  <si>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</si>
  <si>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</si>
  <si>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</si>
  <si>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</si>
  <si>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</si>
  <si>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</si>
  <si>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</si>
  <si>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</si>
  <si>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</si>
  <si>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</si>
  <si>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</si>
  <si>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</si>
  <si>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</si>
  <si>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</si>
  <si>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</si>
  <si>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</si>
  <si>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</si>
  <si>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</si>
  <si>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</si>
  <si>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</si>
  <si>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</si>
  <si>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</si>
  <si>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</si>
  <si>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</si>
  <si>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</si>
  <si>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</si>
  <si>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</si>
  <si>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</si>
  <si>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</si>
  <si>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</si>
  <si>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</si>
  <si>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</si>
  <si>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</si>
  <si>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</si>
  <si>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</si>
  <si>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</si>
  <si>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</si>
  <si>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</si>
  <si>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</si>
  <si>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</si>
  <si>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</si>
  <si>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</si>
  <si>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</si>
  <si>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</si>
  <si>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</si>
  <si>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</si>
  <si>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</si>
  <si>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</si>
  <si>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</si>
  <si>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</si>
  <si>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</si>
  <si>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</si>
  <si>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</si>
  <si>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</si>
  <si>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</si>
  <si>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</si>
  <si>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</si>
  <si>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</si>
  <si>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</si>
  <si>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</si>
  <si>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</si>
  <si>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</si>
  <si>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</si>
  <si>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</si>
  <si>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</si>
  <si>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</si>
  <si>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</si>
  <si>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</si>
  <si>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</si>
  <si>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</si>
  <si>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</si>
  <si>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</si>
  <si>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</si>
  <si>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</si>
  <si>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</si>
  <si>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</si>
  <si>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</si>
  <si>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</si>
  <si>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</si>
  <si>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</si>
  <si>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</si>
  <si>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</si>
  <si>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</si>
  <si>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</si>
  <si>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</si>
  <si>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</si>
  <si>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</si>
  <si>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</si>
  <si>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</si>
  <si>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</si>
  <si>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</si>
  <si>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</si>
  <si>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</si>
  <si>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</si>
  <si>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</si>
  <si>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</si>
  <si>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</si>
  <si>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</si>
  <si>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</si>
  <si>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</si>
  <si>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</si>
  <si>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</si>
  <si>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</si>
  <si>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</si>
  <si>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</si>
  <si>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</si>
  <si>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</si>
  <si>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</si>
  <si>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</si>
  <si>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</si>
  <si>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</si>
  <si>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</si>
  <si>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</si>
  <si>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</si>
  <si>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</si>
  <si>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</si>
  <si>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</si>
  <si>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</si>
  <si>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</si>
  <si>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</si>
  <si>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</si>
  <si>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</si>
  <si>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</si>
  <si>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</si>
  <si>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</si>
  <si>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</si>
  <si>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</si>
  <si>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</si>
  <si>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</si>
  <si>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</si>
  <si>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</si>
  <si>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</si>
  <si>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</si>
  <si>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</si>
  <si>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</si>
  <si>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</si>
  <si>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</si>
  <si>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</si>
  <si>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</si>
  <si>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</si>
  <si>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</si>
  <si>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</si>
  <si>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</si>
  <si>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</si>
  <si>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</si>
  <si>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</si>
  <si>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</si>
  <si>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</si>
  <si>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</si>
  <si>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</si>
  <si>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</si>
  <si>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</si>
  <si>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</si>
  <si>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</si>
  <si>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</si>
  <si>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</si>
  <si>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</si>
  <si>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</si>
  <si>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</si>
  <si>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</si>
  <si>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</si>
  <si>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</si>
  <si>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</si>
  <si>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</si>
  <si>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</si>
  <si>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</si>
  <si>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</si>
  <si>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</si>
  <si>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</si>
  <si>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</si>
  <si>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</si>
  <si>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</si>
  <si>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</si>
  <si>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</si>
  <si>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</si>
  <si>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</si>
  <si>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</si>
  <si>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</si>
  <si>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</si>
  <si>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</si>
  <si>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</si>
  <si>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</si>
  <si>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</si>
  <si>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</si>
  <si>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</si>
  <si>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</si>
  <si>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</si>
  <si>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</si>
  <si>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</si>
  <si>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</si>
  <si>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</si>
  <si>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</si>
  <si>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</si>
  <si>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</si>
  <si>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</si>
  <si>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</si>
  <si>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</si>
  <si>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</si>
  <si>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</si>
  <si>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</si>
  <si>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</si>
  <si>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</si>
  <si>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</si>
  <si>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</si>
  <si>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</si>
  <si>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</si>
  <si>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</si>
  <si>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</si>
  <si>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</si>
  <si>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</si>
  <si>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</si>
  <si>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</si>
  <si>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</si>
  <si>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</si>
  <si>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</si>
  <si>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</si>
  <si>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</si>
  <si>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</si>
  <si>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</si>
  <si>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</si>
  <si>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</si>
  <si>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</si>
  <si>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</si>
  <si>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</si>
  <si>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</si>
  <si>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</si>
  <si>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</si>
  <si>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</si>
  <si>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</si>
  <si>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</si>
  <si>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</si>
  <si>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</si>
  <si>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</si>
  <si>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</si>
  <si>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</si>
  <si>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</si>
  <si>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</si>
  <si>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</si>
  <si>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</si>
  <si>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</si>
  <si>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</si>
  <si>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</si>
  <si>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</si>
  <si>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</si>
  <si>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</si>
  <si>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</si>
  <si>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</si>
  <si>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</si>
  <si>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</si>
  <si>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</si>
  <si>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</si>
  <si>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</si>
  <si>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</si>
  <si>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</si>
  <si>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</si>
  <si>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</si>
  <si>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</si>
  <si>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</si>
  <si>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</si>
  <si>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</si>
  <si>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</si>
  <si>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</si>
  <si>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</si>
  <si>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</si>
  <si>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</si>
  <si>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</si>
  <si>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</si>
  <si>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</si>
  <si>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</si>
  <si>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</si>
  <si>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</si>
  <si>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</si>
  <si>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</si>
  <si>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</si>
  <si>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</si>
  <si>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</si>
  <si>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</si>
  <si>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</si>
  <si>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</si>
  <si>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</si>
  <si>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</si>
  <si>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</si>
  <si>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</si>
  <si>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</si>
  <si>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</si>
  <si>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</si>
  <si>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</si>
  <si>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</si>
  <si>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</si>
  <si>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</si>
  <si>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</si>
  <si>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</si>
  <si>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</si>
  <si>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</si>
  <si>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</si>
  <si>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</si>
  <si>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</si>
  <si>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</si>
  <si>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</si>
  <si>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</si>
  <si>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</si>
  <si>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</si>
  <si>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</si>
  <si>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</si>
  <si>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</si>
  <si>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</si>
  <si>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</si>
  <si>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</si>
  <si>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</si>
  <si>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</si>
  <si>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</si>
  <si>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</si>
  <si>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</si>
  <si>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</si>
  <si>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</si>
  <si>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</si>
  <si>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</si>
  <si>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</si>
  <si>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</si>
  <si>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</si>
  <si>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</si>
  <si>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</si>
  <si>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</si>
  <si>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</si>
  <si>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</si>
  <si>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</si>
  <si>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</si>
  <si>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</si>
  <si>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</si>
  <si>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</si>
  <si>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</si>
  <si>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</si>
  <si>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</si>
  <si>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</si>
  <si>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</si>
  <si>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</si>
  <si>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</si>
  <si>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</si>
  <si>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</si>
  <si>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</si>
  <si>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</si>
  <si>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</si>
  <si>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</si>
  <si>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</si>
  <si>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</si>
  <si>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</si>
  <si>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</si>
  <si>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</si>
  <si>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</si>
  <si>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</si>
  <si>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</si>
  <si>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</si>
  <si>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</si>
  <si>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</si>
  <si>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</si>
  <si>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</si>
  <si>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</si>
  <si>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</si>
  <si>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</si>
  <si>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</si>
  <si>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</si>
  <si>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</si>
  <si>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</si>
  <si>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</si>
  <si>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</si>
  <si>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</si>
  <si>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</si>
  <si>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</si>
  <si>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</si>
  <si>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</si>
  <si>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</si>
  <si>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</si>
  <si>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</si>
  <si>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</si>
  <si>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</si>
  <si>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</si>
  <si>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</si>
  <si>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</si>
  <si>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</si>
  <si>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</si>
  <si>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</si>
  <si>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</si>
  <si>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</si>
  <si>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</si>
  <si>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</si>
  <si>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</si>
  <si>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</si>
  <si>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</si>
  <si>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</si>
  <si>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</si>
  <si>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</si>
  <si>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</si>
  <si>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</si>
  <si>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</si>
  <si>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</si>
  <si>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</si>
  <si>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</si>
  <si>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</si>
  <si>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</si>
  <si>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</si>
  <si>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</si>
  <si>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</si>
  <si>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</si>
  <si>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</si>
  <si>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</si>
  <si>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</si>
  <si>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</si>
  <si>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</si>
  <si>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</si>
  <si>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</si>
  <si>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</si>
  <si>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</si>
  <si>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</si>
  <si>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</si>
  <si>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</si>
  <si>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</si>
  <si>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</si>
  <si>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</si>
  <si>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</si>
  <si>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</si>
  <si>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</si>
  <si>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</si>
  <si>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</si>
  <si>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</si>
  <si>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</si>
  <si>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</si>
  <si>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</si>
  <si>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</si>
  <si>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</si>
  <si>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</si>
  <si>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</si>
  <si>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</si>
  <si>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</si>
  <si>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</si>
  <si>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</si>
  <si>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</si>
  <si>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</si>
  <si>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</si>
  <si>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</si>
  <si>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</si>
  <si>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</si>
  <si>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</si>
  <si>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</si>
  <si>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</si>
  <si>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</si>
  <si>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</si>
  <si>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</si>
  <si>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</si>
  <si>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</si>
  <si>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</si>
  <si>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</si>
  <si>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</si>
  <si>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</si>
  <si>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</si>
  <si>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</si>
  <si>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</si>
  <si>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</si>
  <si>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</si>
  <si>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</si>
  <si>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</si>
  <si>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</si>
  <si>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</si>
  <si>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</si>
  <si>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</si>
  <si>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</si>
  <si>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</si>
  <si>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</si>
  <si>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</si>
  <si>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</si>
  <si>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</si>
  <si>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</si>
  <si>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</si>
  <si>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</si>
  <si>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</si>
  <si>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</si>
  <si>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</si>
  <si>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</si>
  <si>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</si>
  <si>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</si>
  <si>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</si>
  <si>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</si>
  <si>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</si>
  <si>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</si>
  <si>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</si>
  <si>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</si>
  <si>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</si>
  <si>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</si>
  <si>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</si>
  <si>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</si>
  <si>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</si>
  <si>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</si>
  <si>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</si>
  <si>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</si>
  <si>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</si>
  <si>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</si>
  <si>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</si>
  <si>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</si>
  <si>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</si>
  <si>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</si>
  <si>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</si>
  <si>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</si>
  <si>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</si>
  <si>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</si>
  <si>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</si>
  <si>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</si>
  <si>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</si>
  <si>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</si>
  <si>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</si>
  <si>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</si>
  <si>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</si>
  <si>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</si>
  <si>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</si>
  <si>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</si>
  <si>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</si>
  <si>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</si>
  <si>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</si>
  <si>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</si>
  <si>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</si>
  <si>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</si>
  <si>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</si>
  <si>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</si>
  <si>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</si>
  <si>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</si>
  <si>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</si>
  <si>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</si>
  <si>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</si>
  <si>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</si>
  <si>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</si>
  <si>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</si>
  <si>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</si>
  <si>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</si>
  <si>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</si>
  <si>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</si>
  <si>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</si>
  <si>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</si>
  <si>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</si>
  <si>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</si>
  <si>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</si>
  <si>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</si>
  <si>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</si>
  <si>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</si>
  <si>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</si>
  <si>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</si>
  <si>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</si>
  <si>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</si>
  <si>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</si>
  <si>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</si>
  <si>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</si>
  <si>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</si>
  <si>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</si>
  <si>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</si>
  <si>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</si>
  <si>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</si>
  <si>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</si>
  <si>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</si>
  <si>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</si>
  <si>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</si>
  <si>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</si>
  <si>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</si>
  <si>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</si>
  <si>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</si>
  <si>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</si>
  <si>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</si>
  <si>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</si>
  <si>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</si>
  <si>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</si>
  <si>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</si>
  <si>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</si>
  <si>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</si>
  <si>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</si>
  <si>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</si>
  <si>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</si>
  <si>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</si>
  <si>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</si>
  <si>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</si>
  <si>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</si>
  <si>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</si>
  <si>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</si>
  <si>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</si>
  <si>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</si>
  <si>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</si>
  <si>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</si>
  <si>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</si>
  <si>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</si>
  <si>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</si>
  <si>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</si>
  <si>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</si>
  <si>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</si>
  <si>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</si>
  <si>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</si>
  <si>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</si>
  <si>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</si>
  <si>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</si>
  <si>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</si>
  <si>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</si>
  <si>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</si>
  <si>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</si>
  <si>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</si>
  <si>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</si>
  <si>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</si>
  <si>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</si>
  <si>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</si>
  <si>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</si>
  <si>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</si>
  <si>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</si>
  <si>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</si>
  <si>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</si>
  <si>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</si>
  <si>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</si>
  <si>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</si>
  <si>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</si>
  <si>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</si>
  <si>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</si>
  <si>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</si>
  <si>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</si>
  <si>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</si>
  <si>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</si>
  <si>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</si>
  <si>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</si>
  <si>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</si>
  <si>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</si>
  <si>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</si>
  <si>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</si>
  <si>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</si>
  <si>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</si>
  <si>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</si>
  <si>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</si>
  <si>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</si>
  <si>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</si>
  <si>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</si>
  <si>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</si>
  <si>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</si>
  <si>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</si>
  <si>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</si>
  <si>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</si>
  <si>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</si>
  <si>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</si>
  <si>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</si>
  <si>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</si>
  <si>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</si>
  <si>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</si>
  <si>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</si>
  <si>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</si>
  <si>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</si>
  <si>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</si>
  <si>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</si>
  <si>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</si>
  <si>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</si>
  <si>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</si>
  <si>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</si>
  <si>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</si>
  <si>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</si>
  <si>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</si>
  <si>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</si>
  <si>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</si>
  <si>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</si>
  <si>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</si>
  <si>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</si>
  <si>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</si>
  <si>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</si>
  <si>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</si>
  <si>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</si>
  <si>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</si>
  <si>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</si>
  <si>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</si>
  <si>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</si>
  <si>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</si>
  <si>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</si>
  <si>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</si>
  <si>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</si>
  <si>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</si>
  <si>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</si>
  <si>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</si>
  <si>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</si>
  <si>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</si>
  <si>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</si>
  <si>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</si>
  <si>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</si>
  <si>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</si>
  <si>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</si>
  <si>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</si>
  <si>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</si>
  <si>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</si>
  <si>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</si>
  <si>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</si>
  <si>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</si>
  <si>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</si>
  <si>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</si>
  <si>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</si>
  <si>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</si>
  <si>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</si>
  <si>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</si>
  <si>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</si>
  <si>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</si>
  <si>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</si>
  <si>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</si>
  <si>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</si>
  <si>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</si>
  <si>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</si>
  <si>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</si>
  <si>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</si>
  <si>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</si>
  <si>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</si>
  <si>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</si>
  <si>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</si>
  <si>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</si>
  <si>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</si>
  <si>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</si>
  <si>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</si>
  <si>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</si>
  <si>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</si>
  <si>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</si>
  <si>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</si>
  <si>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</si>
  <si>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</si>
  <si>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</si>
  <si>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</si>
  <si>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</si>
  <si>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</si>
  <si>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</si>
  <si>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</si>
  <si>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</si>
  <si>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</si>
  <si>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</si>
  <si>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</si>
  <si>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</si>
  <si>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</si>
  <si>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</si>
  <si>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</si>
  <si>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</si>
  <si>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</si>
  <si>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</si>
  <si>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</si>
  <si>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</si>
  <si>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</si>
  <si>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</si>
  <si>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</si>
  <si>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</si>
  <si>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</si>
  <si>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</si>
  <si>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</si>
  <si>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</si>
  <si>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</si>
  <si>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</si>
  <si>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</si>
  <si>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</si>
  <si>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</si>
  <si>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</si>
  <si>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</si>
  <si>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</si>
  <si>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</si>
  <si>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</si>
  <si>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</si>
  <si>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</si>
  <si>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</si>
  <si>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</si>
  <si>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</si>
  <si>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</si>
  <si>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</si>
  <si>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</si>
  <si>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</si>
  <si>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</si>
  <si>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</si>
  <si>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</si>
  <si>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</si>
  <si>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</si>
  <si>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</si>
  <si>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</si>
  <si>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</si>
  <si>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</si>
  <si>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</si>
  <si>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</si>
  <si>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</si>
  <si>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</si>
  <si>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</si>
  <si>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</si>
  <si>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</si>
  <si>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</si>
  <si>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</si>
  <si>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</si>
  <si>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</si>
  <si>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</si>
  <si>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</si>
  <si>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</si>
  <si>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</si>
  <si>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</si>
  <si>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</si>
  <si>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</si>
  <si>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</si>
  <si>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</si>
  <si>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</si>
  <si>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</si>
  <si>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</si>
  <si>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</si>
  <si>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</si>
  <si>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</si>
  <si>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</si>
  <si>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</si>
  <si>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</si>
  <si>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</si>
  <si>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</si>
  <si>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</si>
  <si>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</si>
  <si>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</si>
  <si>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</si>
  <si>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</si>
  <si>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</si>
  <si>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</si>
  <si>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</si>
  <si>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</si>
  <si>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</si>
  <si>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</si>
  <si>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</si>
  <si>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</si>
  <si>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</si>
  <si>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</si>
  <si>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</si>
  <si>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</si>
  <si>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</si>
  <si>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</si>
  <si>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</si>
  <si>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</si>
  <si>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</si>
  <si>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</si>
  <si>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</si>
  <si>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</si>
  <si>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</si>
  <si>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</si>
  <si>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</si>
  <si>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</si>
  <si>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</si>
  <si>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</si>
  <si>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</si>
  <si>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</si>
  <si>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</si>
  <si>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</si>
  <si>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</si>
  <si>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</si>
  <si>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</si>
  <si>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</si>
  <si>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</si>
  <si>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</si>
  <si>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</si>
  <si>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</si>
  <si>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</si>
  <si>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</si>
  <si>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</si>
  <si>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</si>
  <si>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</si>
  <si>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</si>
  <si>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</si>
  <si>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</si>
  <si>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</si>
  <si>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</si>
  <si>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</si>
  <si>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</si>
  <si>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</si>
  <si>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</si>
  <si>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</si>
  <si>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</si>
  <si>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</si>
  <si>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</si>
  <si>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</si>
  <si>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</si>
  <si>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</si>
  <si>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</si>
  <si>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</si>
  <si>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</si>
  <si>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</si>
  <si>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</si>
  <si>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</si>
  <si>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</si>
  <si>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</si>
  <si>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</si>
  <si>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</si>
  <si>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</si>
  <si>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</si>
  <si>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</si>
  <si>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</si>
  <si>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</si>
  <si>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</si>
  <si>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</si>
  <si>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</si>
  <si>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</si>
  <si>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</si>
  <si>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</si>
  <si>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</si>
  <si>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</si>
  <si>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</si>
  <si>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</si>
  <si>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</si>
  <si>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</si>
  <si>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</si>
  <si>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</si>
  <si>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</si>
  <si>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</si>
  <si>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</si>
  <si>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</si>
  <si>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</si>
  <si>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</si>
  <si>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</si>
  <si>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</si>
  <si>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</si>
  <si>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</si>
  <si>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</si>
  <si>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</si>
  <si>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</si>
  <si>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</si>
  <si>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</si>
  <si>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</si>
  <si>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</si>
  <si>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</si>
  <si>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</si>
  <si>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</si>
  <si>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</si>
  <si>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</si>
  <si>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</si>
  <si>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</si>
  <si>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</si>
  <si>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</si>
  <si>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</si>
  <si>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</si>
  <si>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</si>
  <si>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</si>
  <si>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</si>
  <si>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</si>
  <si>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</si>
  <si>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</si>
  <si>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</si>
  <si>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</si>
  <si>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</si>
  <si>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</si>
  <si>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</si>
  <si>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</si>
  <si>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</si>
  <si>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</si>
  <si>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</si>
  <si>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</si>
  <si>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</si>
  <si>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</si>
  <si>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</si>
  <si>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</si>
  <si>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</si>
  <si>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</si>
  <si>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</si>
  <si>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</si>
  <si>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</si>
  <si>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</si>
  <si>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</si>
  <si>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</si>
  <si>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</si>
  <si>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</si>
  <si>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</si>
  <si>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</si>
  <si>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</si>
  <si>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</si>
  <si>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</si>
  <si>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</si>
  <si>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</si>
  <si>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</si>
  <si>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</si>
  <si>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</si>
  <si>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</si>
  <si>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</si>
  <si>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</si>
  <si>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</si>
  <si>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</si>
  <si>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</si>
  <si>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</si>
  <si>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</si>
  <si>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</si>
  <si>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</si>
  <si>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</si>
  <si>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</si>
  <si>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</si>
  <si>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</si>
  <si>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</si>
  <si>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</si>
  <si>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</si>
  <si>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</si>
  <si>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</si>
  <si>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</si>
  <si>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</si>
  <si>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</si>
  <si>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</si>
  <si>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</si>
  <si>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</si>
  <si>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</si>
  <si>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</si>
  <si>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</si>
  <si>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</si>
  <si>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</si>
  <si>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</si>
  <si>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</si>
  <si>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</si>
  <si>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</si>
  <si>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</si>
  <si>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</si>
  <si>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</si>
  <si>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</si>
  <si>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</si>
  <si>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</si>
  <si>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</si>
  <si>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</si>
  <si>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</si>
  <si>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</si>
  <si>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</si>
  <si>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</si>
  <si>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</si>
  <si>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</si>
  <si>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</si>
  <si>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</si>
  <si>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</si>
  <si>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</si>
  <si>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</si>
  <si>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</si>
  <si>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</si>
  <si>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</si>
  <si>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</si>
  <si>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</si>
  <si>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</si>
  <si>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</si>
  <si>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</si>
  <si>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</si>
  <si>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</si>
  <si>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</si>
  <si>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</si>
  <si>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</si>
  <si>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</si>
  <si>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</si>
  <si>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</si>
  <si>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</si>
  <si>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</si>
  <si>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</si>
  <si>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</si>
  <si>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</si>
  <si>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</si>
  <si>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</si>
  <si>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</si>
  <si>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</si>
  <si>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</si>
  <si>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</si>
  <si>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</si>
  <si>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</si>
  <si>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</si>
  <si>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</si>
  <si>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</si>
  <si>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</si>
  <si>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</si>
  <si>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</si>
  <si>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</si>
  <si>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</si>
  <si>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</si>
  <si>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</si>
  <si>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</si>
  <si>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</si>
  <si>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</si>
  <si>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</si>
  <si>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</si>
  <si>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</si>
  <si>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</si>
  <si>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</si>
  <si>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</si>
  <si>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</si>
  <si>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</si>
  <si>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</si>
  <si>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</si>
  <si>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</si>
  <si>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</si>
  <si>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</si>
  <si>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</si>
  <si>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</si>
  <si>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</si>
  <si>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</si>
  <si>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</si>
  <si>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</si>
  <si>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</si>
  <si>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</si>
  <si>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</si>
  <si>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</si>
  <si>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</si>
  <si>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</si>
  <si>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</si>
  <si>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</si>
  <si>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</si>
  <si>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</si>
  <si>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</si>
  <si>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</si>
  <si>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</si>
  <si>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</si>
  <si>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</si>
  <si>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</si>
  <si>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</si>
  <si>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</si>
  <si>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</si>
  <si>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</si>
  <si>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</si>
  <si>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</si>
  <si>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</si>
  <si>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</si>
  <si>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</si>
  <si>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</si>
  <si>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</si>
  <si>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</si>
  <si>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</si>
  <si>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</si>
  <si>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</si>
  <si>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</si>
  <si>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</si>
  <si>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</si>
  <si>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</si>
  <si>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</si>
  <si>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</si>
  <si>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</si>
  <si>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</si>
  <si>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</si>
  <si>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</si>
  <si>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</si>
  <si>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</si>
  <si>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</si>
  <si>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</si>
  <si>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</si>
  <si>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</si>
  <si>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</si>
  <si>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</si>
  <si>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</si>
  <si>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</si>
  <si>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</si>
  <si>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</si>
  <si>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</si>
  <si>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</si>
  <si>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</si>
  <si>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</si>
  <si>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</si>
  <si>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</si>
  <si>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</si>
  <si>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</si>
  <si>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</si>
  <si>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</si>
  <si>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</si>
  <si>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</si>
  <si>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</si>
  <si>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</si>
  <si>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</si>
  <si>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</si>
  <si>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</si>
  <si>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</si>
  <si>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</si>
  <si>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</si>
  <si>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</si>
  <si>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</si>
  <si>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</si>
  <si>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</si>
  <si>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</si>
  <si>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</si>
  <si>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</si>
  <si>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</si>
  <si>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</si>
  <si>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</si>
  <si>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</si>
  <si>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</si>
  <si>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</si>
  <si>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</si>
  <si>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</si>
  <si>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</si>
  <si>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</si>
  <si>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</si>
  <si>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</si>
  <si>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</si>
  <si>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</si>
  <si>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</si>
  <si>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</si>
  <si>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</si>
  <si>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</si>
  <si>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</si>
  <si>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</si>
  <si>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</si>
  <si>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</si>
  <si>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</si>
  <si>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</si>
  <si>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</si>
  <si>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</si>
  <si>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</si>
  <si>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</si>
  <si>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</si>
  <si>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</si>
  <si>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</si>
  <si>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</si>
  <si>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</si>
  <si>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</si>
  <si>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</si>
  <si>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</si>
  <si>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</si>
  <si>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</si>
  <si>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</si>
  <si>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</si>
  <si>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</si>
  <si>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</si>
  <si>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</si>
  <si>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</si>
  <si>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</si>
  <si>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</si>
  <si>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</si>
  <si>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</si>
  <si>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</si>
  <si>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</si>
  <si>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</si>
  <si>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</si>
  <si>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</si>
  <si>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</si>
  <si>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</si>
  <si>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</si>
  <si>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</si>
  <si>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</si>
  <si>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</si>
  <si>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</si>
  <si>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</si>
  <si>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</si>
  <si>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</si>
  <si>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</si>
  <si>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</si>
  <si>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</si>
  <si>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</si>
  <si>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</si>
  <si>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</si>
  <si>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</si>
  <si>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</si>
  <si>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</si>
  <si>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</si>
  <si>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</si>
  <si>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</si>
  <si>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</si>
  <si>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</si>
  <si>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</si>
  <si>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</si>
  <si>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</si>
  <si>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</si>
  <si>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</si>
  <si>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</si>
  <si>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</si>
  <si>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</si>
  <si>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</si>
  <si>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</si>
  <si>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</si>
  <si>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</si>
  <si>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</si>
  <si>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</si>
  <si>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</si>
  <si>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</si>
  <si>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</si>
  <si>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</si>
  <si>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</si>
  <si>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</si>
  <si>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</si>
  <si>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</si>
  <si>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</si>
  <si>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</si>
  <si>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</si>
  <si>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</si>
  <si>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</si>
  <si>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</si>
  <si>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</si>
  <si>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</si>
  <si>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</si>
  <si>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</si>
  <si>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</si>
  <si>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</si>
  <si>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</si>
  <si>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</si>
  <si>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</si>
  <si>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</si>
  <si>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</si>
  <si>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</si>
  <si>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</si>
  <si>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</si>
  <si>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</si>
  <si>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</si>
  <si>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</si>
  <si>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</si>
  <si>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</si>
  <si>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</si>
  <si>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</si>
  <si>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</si>
  <si>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</si>
  <si>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</si>
  <si>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</si>
  <si>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</si>
  <si>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</si>
  <si>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</si>
  <si>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</si>
  <si>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</si>
  <si>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</si>
  <si>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</si>
  <si>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</si>
  <si>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</si>
  <si>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</si>
  <si>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</si>
  <si>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</si>
  <si>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</si>
  <si>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</si>
  <si>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</si>
  <si>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</si>
  <si>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</si>
  <si>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</si>
  <si>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</si>
  <si>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</si>
  <si>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</si>
  <si>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</si>
  <si>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</si>
  <si>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</si>
  <si>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</si>
  <si>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</si>
  <si>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</si>
  <si>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</si>
  <si>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</si>
  <si>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</si>
  <si>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</si>
  <si>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</si>
  <si>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</si>
  <si>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</si>
  <si>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</si>
  <si>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</si>
  <si>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</si>
  <si>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</si>
  <si>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</si>
  <si>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</si>
  <si>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</si>
  <si>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</si>
  <si>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</si>
  <si>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</si>
  <si>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</si>
  <si>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</si>
  <si>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</si>
  <si>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</si>
  <si>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</si>
  <si>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</si>
  <si>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</si>
  <si>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</si>
  <si>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</si>
  <si>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</si>
  <si>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</si>
  <si>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</si>
  <si>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</si>
  <si>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</si>
  <si>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</si>
  <si>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</si>
  <si>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</si>
  <si>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</si>
  <si>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</si>
  <si>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</si>
  <si>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</si>
  <si>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</si>
  <si>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</si>
  <si>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</si>
  <si>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</si>
  <si>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</si>
  <si>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</si>
  <si>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</si>
  <si>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</si>
  <si>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</si>
  <si>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</si>
  <si>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</si>
  <si>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</si>
  <si>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</si>
  <si>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</si>
  <si>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</si>
  <si>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</si>
  <si>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</si>
  <si>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</si>
  <si>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</si>
  <si>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</si>
  <si>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</si>
  <si>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</si>
  <si>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</si>
  <si>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</si>
  <si>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</si>
  <si>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</si>
  <si>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</si>
  <si>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</si>
  <si>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</si>
  <si>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</si>
  <si>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</si>
  <si>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</si>
  <si>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</si>
  <si>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</si>
  <si>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</si>
  <si>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</si>
  <si>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</si>
  <si>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</si>
  <si>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</si>
  <si>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</si>
  <si>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</si>
  <si>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</si>
  <si>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</si>
  <si>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</si>
  <si>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</si>
  <si>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</si>
  <si>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</si>
  <si>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</si>
  <si>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</si>
  <si>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</si>
  <si>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</si>
  <si>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</si>
  <si>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</si>
  <si>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</si>
  <si>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</si>
  <si>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</si>
  <si>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</si>
  <si>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</si>
  <si>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</si>
  <si>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</si>
  <si>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</si>
  <si>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</si>
  <si>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</si>
  <si>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</si>
  <si>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</si>
  <si>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</si>
  <si>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</si>
  <si>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</si>
  <si>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</si>
  <si>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</si>
  <si>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</si>
  <si>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</si>
  <si>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</si>
  <si>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</si>
  <si>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</si>
  <si>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</si>
  <si>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</si>
  <si>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</si>
  <si>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</si>
  <si>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</si>
  <si>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</si>
  <si>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</si>
  <si>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</si>
  <si>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</si>
  <si>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</si>
  <si>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</si>
  <si>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</si>
  <si>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</si>
  <si>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</si>
  <si>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</si>
  <si>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</si>
  <si>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</si>
  <si>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</si>
  <si>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</si>
  <si>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</si>
  <si>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</si>
  <si>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</si>
  <si>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</si>
  <si>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</si>
  <si>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</si>
  <si>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</si>
  <si>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</si>
  <si>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</si>
  <si>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</si>
  <si>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</si>
  <si>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</si>
  <si>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</si>
  <si>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</si>
  <si>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</si>
  <si>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</si>
  <si>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</si>
  <si>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</si>
  <si>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</si>
  <si>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</si>
  <si>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</si>
  <si>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</si>
  <si>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</si>
  <si>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</si>
  <si>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</si>
  <si>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</si>
  <si>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</si>
  <si>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</si>
  <si>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</si>
  <si>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</si>
  <si>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</si>
  <si>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</si>
  <si>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</si>
  <si>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</si>
  <si>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</si>
  <si>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</si>
  <si>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</si>
  <si>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</si>
  <si>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</si>
  <si>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</si>
  <si>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</si>
  <si>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</si>
  <si>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</si>
  <si>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</si>
  <si>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</si>
  <si>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</si>
  <si>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</si>
  <si>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</si>
  <si>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</si>
  <si>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</si>
  <si>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</si>
  <si>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</si>
  <si>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</si>
  <si>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</si>
  <si>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</si>
  <si>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</si>
  <si>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</si>
  <si>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</si>
  <si>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</si>
  <si>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</si>
  <si>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</si>
  <si>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</si>
  <si>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</si>
  <si>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</si>
  <si>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</si>
  <si>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</si>
  <si>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</si>
  <si>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</si>
  <si>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</si>
  <si>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</si>
  <si>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</si>
  <si>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</si>
  <si>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</si>
  <si>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</si>
  <si>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</si>
  <si>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</si>
  <si>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</si>
  <si>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</si>
  <si>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</si>
  <si>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</si>
  <si>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</si>
  <si>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</si>
  <si>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</si>
  <si>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</si>
  <si>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</si>
  <si>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</si>
  <si>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</si>
  <si>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</si>
  <si>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</si>
  <si>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</si>
  <si>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</si>
  <si>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</si>
  <si>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</si>
  <si>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</si>
  <si>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</si>
  <si>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</si>
  <si>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</si>
  <si>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</si>
  <si>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</si>
  <si>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</si>
  <si>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</si>
  <si>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</si>
  <si>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</si>
  <si>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</si>
  <si>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</si>
  <si>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</si>
  <si>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</si>
  <si>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</si>
  <si>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</si>
  <si>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</si>
  <si>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</si>
  <si>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</si>
  <si>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</si>
  <si>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</si>
  <si>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</si>
  <si>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</si>
  <si>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</si>
  <si>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</si>
  <si>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</si>
  <si>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</si>
  <si>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</si>
  <si>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</si>
  <si>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</si>
  <si>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</si>
  <si>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</si>
  <si>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</si>
  <si>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</si>
  <si>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</si>
  <si>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</si>
  <si>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</si>
  <si>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</si>
  <si>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</si>
  <si>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</si>
  <si>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</si>
  <si>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</si>
  <si>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</si>
  <si>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</si>
  <si>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</si>
  <si>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</si>
  <si>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</si>
  <si>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</si>
  <si>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</si>
  <si>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</si>
  <si>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</si>
  <si>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</si>
  <si>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</si>
  <si>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</si>
  <si>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</si>
  <si>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</si>
  <si>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</si>
  <si>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</si>
  <si>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</si>
  <si>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</si>
  <si>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</si>
  <si>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</si>
  <si>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</si>
  <si>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</si>
  <si>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</si>
  <si>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</si>
  <si>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</si>
  <si>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</si>
  <si>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</si>
  <si>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</si>
  <si>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</si>
  <si>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</si>
  <si>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</si>
  <si>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</si>
  <si>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</si>
  <si>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</si>
  <si>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</si>
  <si>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</si>
  <si>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</si>
  <si>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</si>
  <si>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</si>
  <si>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</si>
  <si>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</si>
  <si>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</si>
  <si>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</si>
  <si>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</si>
  <si>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</si>
  <si>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</si>
  <si>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</si>
  <si>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</si>
  <si>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</si>
  <si>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</si>
  <si>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</si>
  <si>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</si>
  <si>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</si>
  <si>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</si>
  <si>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</si>
  <si>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</si>
  <si>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</si>
  <si>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</si>
  <si>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</si>
  <si>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</si>
  <si>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</si>
  <si>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</si>
  <si>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</si>
  <si>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</si>
  <si>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</si>
  <si>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</si>
  <si>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</si>
  <si>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</si>
  <si>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</si>
  <si>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</si>
  <si>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</si>
  <si>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</si>
  <si>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</si>
  <si>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</si>
  <si>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</si>
  <si>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</si>
  <si>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</si>
  <si>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</si>
  <si>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</si>
  <si>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</si>
  <si>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</si>
  <si>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</si>
  <si>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</si>
  <si>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</si>
  <si>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</si>
  <si>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</si>
  <si>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</si>
  <si>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</si>
  <si>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</si>
  <si>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</si>
  <si>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</si>
  <si>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</si>
  <si>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</si>
  <si>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</si>
  <si>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</si>
  <si>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</si>
  <si>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</si>
  <si>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</si>
  <si>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</si>
  <si>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</si>
  <si>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</si>
  <si>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</si>
  <si>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</si>
  <si>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</si>
  <si>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</si>
  <si>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</si>
  <si>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</si>
  <si>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</si>
  <si>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</si>
  <si>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</si>
  <si>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</si>
  <si>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</si>
  <si>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</si>
  <si>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</si>
  <si>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</si>
  <si>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</si>
  <si>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</si>
  <si>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</si>
  <si>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</si>
  <si>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</si>
  <si>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</si>
  <si>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</si>
  <si>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</si>
  <si>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</si>
  <si>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</si>
  <si>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</si>
  <si>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</si>
  <si>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</si>
  <si>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</si>
  <si>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</si>
  <si>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</si>
  <si>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</si>
  <si>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</si>
  <si>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</si>
  <si>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</si>
  <si>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</si>
  <si>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</si>
  <si>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</si>
  <si>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</si>
  <si>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</si>
  <si>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</si>
  <si>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</si>
  <si>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</si>
  <si>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</si>
  <si>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</si>
  <si>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</si>
  <si>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</si>
  <si>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</si>
  <si>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</si>
  <si>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</si>
  <si>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</si>
  <si>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</si>
  <si>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</si>
  <si>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</si>
  <si>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</si>
  <si>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</si>
  <si>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</si>
  <si>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</si>
  <si>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</si>
  <si>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</si>
  <si>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</si>
  <si>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</si>
  <si>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</si>
  <si>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</si>
  <si>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</si>
  <si>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</si>
  <si>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</si>
  <si>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</si>
  <si>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</si>
  <si>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</si>
  <si>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</si>
  <si>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</si>
  <si>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</si>
  <si>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</si>
  <si>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</si>
  <si>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</si>
  <si>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</si>
  <si>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</si>
  <si>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</si>
  <si>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</si>
  <si>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</si>
  <si>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</si>
  <si>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</si>
  <si>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</si>
  <si>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</si>
  <si>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</si>
  <si>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</si>
  <si>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</si>
  <si>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</si>
  <si>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</si>
  <si>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</si>
  <si>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</si>
  <si>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</si>
  <si>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</si>
  <si>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</si>
  <si>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</si>
  <si>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</si>
  <si>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</si>
  <si>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</si>
  <si>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</si>
  <si>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</si>
  <si>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</si>
  <si>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</si>
  <si>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</si>
  <si>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</si>
  <si>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</si>
  <si>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</si>
  <si>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</si>
  <si>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</si>
  <si>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</si>
  <si>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</si>
  <si>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</si>
  <si>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</si>
  <si>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</si>
  <si>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</si>
  <si>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</si>
  <si>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</si>
  <si>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</si>
  <si>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</si>
  <si>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</si>
  <si>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</si>
  <si>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</si>
  <si>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</si>
  <si>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</si>
  <si>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</si>
  <si>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</si>
  <si>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</si>
  <si>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</si>
  <si>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</si>
  <si>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</si>
  <si>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</si>
  <si>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</si>
  <si>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</si>
  <si>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</si>
  <si>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</si>
  <si>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</si>
  <si>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</si>
  <si>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</si>
  <si>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</si>
  <si>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</si>
  <si>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</si>
  <si>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</si>
  <si>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</si>
  <si>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</si>
  <si>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</si>
  <si>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</si>
  <si>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</si>
  <si>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</si>
  <si>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</si>
  <si>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</si>
  <si>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</si>
  <si>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</si>
  <si>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</si>
  <si>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</si>
  <si>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</si>
  <si>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</si>
  <si>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</si>
  <si>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</si>
  <si>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</si>
  <si>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</si>
  <si>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</si>
  <si>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</si>
  <si>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</si>
  <si>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</si>
  <si>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</si>
  <si>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</si>
  <si>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</si>
  <si>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</si>
  <si>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</si>
  <si>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</si>
  <si>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</si>
  <si>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</si>
  <si>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</si>
  <si>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</si>
  <si>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</si>
  <si>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</si>
  <si>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</si>
  <si>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</si>
  <si>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</si>
  <si>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</si>
  <si>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</si>
  <si>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</si>
  <si>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</si>
  <si>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</si>
  <si>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</si>
  <si>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</si>
  <si>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</si>
  <si>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</si>
  <si>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</si>
  <si>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</si>
  <si>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</si>
  <si>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</si>
  <si>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</si>
  <si>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</si>
  <si>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</si>
  <si>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</si>
  <si>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</si>
  <si>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</si>
  <si>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</si>
  <si>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</si>
  <si>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</si>
  <si>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</si>
  <si>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</si>
  <si>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</si>
  <si>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</si>
  <si>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</si>
  <si>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</si>
  <si>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</si>
  <si>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</si>
  <si>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</si>
  <si>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</si>
  <si>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</si>
  <si>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</si>
  <si>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</si>
  <si>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</si>
  <si>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</si>
  <si>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</si>
  <si>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</si>
  <si>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</si>
  <si>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</si>
  <si>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</si>
  <si>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</si>
  <si>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</si>
  <si>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</si>
  <si>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</si>
  <si>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</si>
  <si>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</si>
  <si>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</si>
  <si>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</si>
  <si>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</si>
  <si>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</si>
  <si>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</si>
  <si>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</si>
  <si>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</si>
  <si>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</si>
  <si>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</si>
  <si>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</si>
  <si>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</si>
  <si>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</si>
  <si>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</si>
  <si>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</si>
  <si>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</si>
  <si>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</si>
  <si>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</si>
  <si>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</si>
  <si>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</si>
  <si>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</si>
  <si>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</si>
  <si>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</si>
  <si>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</si>
  <si>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</si>
  <si>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</si>
  <si>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</si>
  <si>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</si>
  <si>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</si>
  <si>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</si>
  <si>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</si>
  <si>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</si>
  <si>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</si>
  <si>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</si>
  <si>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</si>
  <si>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</si>
  <si>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</si>
  <si>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</si>
  <si>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</si>
  <si>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</si>
  <si>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</si>
  <si>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</si>
  <si>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</si>
  <si>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</si>
  <si>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</si>
  <si>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</si>
  <si>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</si>
  <si>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</si>
  <si>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</si>
  <si>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</si>
  <si>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</si>
  <si>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</si>
  <si>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</si>
  <si>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</si>
  <si>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</si>
  <si>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</si>
  <si>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</si>
  <si>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</si>
  <si>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</si>
  <si>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</si>
  <si>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</si>
  <si>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</si>
  <si>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</si>
  <si>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</si>
  <si>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</si>
  <si>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</si>
  <si>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</si>
  <si>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</si>
  <si>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</si>
  <si>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</si>
  <si>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</si>
  <si>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</si>
  <si>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</si>
  <si>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</si>
  <si>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</si>
  <si>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</si>
  <si>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</si>
  <si>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</si>
  <si>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</si>
  <si>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</si>
  <si>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</si>
  <si>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</si>
  <si>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</si>
  <si>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</si>
  <si>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</si>
  <si>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</si>
  <si>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</si>
  <si>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</si>
  <si>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</si>
  <si>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</si>
  <si>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</si>
  <si>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</si>
  <si>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</si>
  <si>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</si>
  <si>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</si>
  <si>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</si>
  <si>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</si>
  <si>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</si>
  <si>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</si>
  <si>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</si>
  <si>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</si>
  <si>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</si>
  <si>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</si>
  <si>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</si>
  <si>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</si>
  <si>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</si>
  <si>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</si>
  <si>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</si>
  <si>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</si>
  <si>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</si>
  <si>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</si>
  <si>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</si>
  <si>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</si>
  <si>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</si>
  <si>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</si>
  <si>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</si>
  <si>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</si>
  <si>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</si>
  <si>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</si>
  <si>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</si>
  <si>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</si>
  <si>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</si>
  <si>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</si>
  <si>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</si>
  <si>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</si>
  <si>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</si>
  <si>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</si>
  <si>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</si>
  <si>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</si>
  <si>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</si>
  <si>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</si>
  <si>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</si>
  <si>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</si>
  <si>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</si>
  <si>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</si>
  <si>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</si>
  <si>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</si>
  <si>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</si>
  <si>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</si>
  <si>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</si>
  <si>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</si>
  <si>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</si>
  <si>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</si>
  <si>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</si>
  <si>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</si>
  <si>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</si>
  <si>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</si>
  <si>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</si>
  <si>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</si>
  <si>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</si>
  <si>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</si>
  <si>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</si>
  <si>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</si>
  <si>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</si>
  <si>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</si>
  <si>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</si>
  <si>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</si>
  <si>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</si>
  <si>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</si>
  <si>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</si>
  <si>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</si>
  <si>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</si>
  <si>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</si>
  <si>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</si>
  <si>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</si>
  <si>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</si>
  <si>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</si>
  <si>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</si>
  <si>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</si>
  <si>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</si>
  <si>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</si>
  <si>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</si>
  <si>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</si>
  <si>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</si>
  <si>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</si>
  <si>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</si>
  <si>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</si>
  <si>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</si>
  <si>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</si>
  <si>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</si>
  <si>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</si>
  <si>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</si>
  <si>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</si>
  <si>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</si>
  <si>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</si>
  <si>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</si>
  <si>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</si>
  <si>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</si>
  <si>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</si>
  <si>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</si>
  <si>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</si>
  <si>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</si>
  <si>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</si>
  <si>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</si>
  <si>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</si>
  <si>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</si>
  <si>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</si>
  <si>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</si>
  <si>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</si>
  <si>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</si>
  <si>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</si>
  <si>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</si>
  <si>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</si>
  <si>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</si>
  <si>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</si>
  <si>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</si>
  <si>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</si>
  <si>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</si>
  <si>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</si>
  <si>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</si>
  <si>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</si>
  <si>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</si>
  <si>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</si>
  <si>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</si>
  <si>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</si>
  <si>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</si>
  <si>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</si>
  <si>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</si>
  <si>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</si>
  <si>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</si>
  <si>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</si>
  <si>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</si>
  <si>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</si>
  <si>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</si>
  <si>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</si>
  <si>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</si>
  <si>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</si>
  <si>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</si>
  <si>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</si>
  <si>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</si>
  <si>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</si>
  <si>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</si>
  <si>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</si>
  <si>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</si>
  <si>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</si>
  <si>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</si>
  <si>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</si>
  <si>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</si>
  <si>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</si>
  <si>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</si>
  <si>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</si>
  <si>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</si>
  <si>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</si>
  <si>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</si>
  <si>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</si>
  <si>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</si>
  <si>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</si>
  <si>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</si>
  <si>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</si>
  <si>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</si>
  <si>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</si>
  <si>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</si>
  <si>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</si>
  <si>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</si>
  <si>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</si>
  <si>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</si>
  <si>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</si>
  <si>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</si>
  <si>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</si>
  <si>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</si>
  <si>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</si>
  <si>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</si>
  <si>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</si>
  <si>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</si>
  <si>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</si>
  <si>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</si>
  <si>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</si>
  <si>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</si>
  <si>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</si>
  <si>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</si>
  <si>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</si>
  <si>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</si>
  <si>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</si>
  <si>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</si>
  <si>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</si>
  <si>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</si>
  <si>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</si>
  <si>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</si>
  <si>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</si>
  <si>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</si>
  <si>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</si>
  <si>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</si>
  <si>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</si>
  <si>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</si>
  <si>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</si>
  <si>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</si>
  <si>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</si>
  <si>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</si>
  <si>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</si>
  <si>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</si>
  <si>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</si>
  <si>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</si>
  <si>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</si>
  <si>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</si>
  <si>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</si>
  <si>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</si>
  <si>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</si>
  <si>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</si>
  <si>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</si>
  <si>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</si>
  <si>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</si>
  <si>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</si>
  <si>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</si>
  <si>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</si>
  <si>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</si>
  <si>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</si>
  <si>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</si>
  <si>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</si>
  <si>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</si>
  <si>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</si>
  <si>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</si>
  <si>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</si>
  <si>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</si>
  <si>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</si>
  <si>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</si>
  <si>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</si>
  <si>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</si>
  <si>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</si>
  <si>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</si>
  <si>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</si>
  <si>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</si>
  <si>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</si>
  <si>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</si>
  <si>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</si>
  <si>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</si>
  <si>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</si>
  <si>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</si>
  <si>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</si>
  <si>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</si>
  <si>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</si>
  <si>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</si>
  <si>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</si>
  <si>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</si>
  <si>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</si>
  <si>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</si>
  <si>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</si>
  <si>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</si>
  <si>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</si>
  <si>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</si>
  <si>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</si>
  <si>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</si>
  <si>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</si>
  <si>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</si>
  <si>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</si>
  <si>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</si>
  <si>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</si>
  <si>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</si>
  <si>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</si>
  <si>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</si>
  <si>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</si>
  <si>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</si>
  <si>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</si>
  <si>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</si>
  <si>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</si>
  <si>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</si>
  <si>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</si>
  <si>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</si>
  <si>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</si>
  <si>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</si>
  <si>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</si>
  <si>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</si>
  <si>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</si>
  <si>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</si>
  <si>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</si>
  <si>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</si>
  <si>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</si>
  <si>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</si>
  <si>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</si>
  <si>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</si>
  <si>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</si>
  <si>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</si>
  <si>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</si>
  <si>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</si>
  <si>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</si>
  <si>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</si>
  <si>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</si>
  <si>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</si>
  <si>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</si>
  <si>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</si>
  <si>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</si>
  <si>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</si>
  <si>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</si>
  <si>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</si>
  <si>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</si>
  <si>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</si>
  <si>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</si>
  <si>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</si>
  <si>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</si>
  <si>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</si>
  <si>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</si>
  <si>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</si>
  <si>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</si>
  <si>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</si>
  <si>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</si>
  <si>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</si>
  <si>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</si>
  <si>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</si>
  <si>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</si>
  <si>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</si>
  <si>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</si>
  <si>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</si>
  <si>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</si>
  <si>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</si>
  <si>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</si>
  <si>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</si>
  <si>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</si>
  <si>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</si>
  <si>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</si>
  <si>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</si>
  <si>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</si>
  <si>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</si>
  <si>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</si>
  <si>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</si>
  <si>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</si>
  <si>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</si>
  <si>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</si>
  <si>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</si>
  <si>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</si>
  <si>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</si>
  <si>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</si>
  <si>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</si>
  <si>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</si>
  <si>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</si>
  <si>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</si>
  <si>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</si>
  <si>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</si>
  <si>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</si>
  <si>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</si>
  <si>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</si>
  <si>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</si>
  <si>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</si>
  <si>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</si>
  <si>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</si>
  <si>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</si>
  <si>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</si>
  <si>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</si>
  <si>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</si>
  <si>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</si>
  <si>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</si>
  <si>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</si>
  <si>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</si>
  <si>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</si>
  <si>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</si>
  <si>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</si>
  <si>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</si>
  <si>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</si>
  <si>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</si>
  <si>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</si>
  <si>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</si>
  <si>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</si>
  <si>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</si>
  <si>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</si>
  <si>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</si>
  <si>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</si>
  <si>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</si>
  <si>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</si>
  <si>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</si>
  <si>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</si>
  <si>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</si>
  <si>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</si>
  <si>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</si>
  <si>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</si>
  <si>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</si>
  <si>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</si>
  <si>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</si>
  <si>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</si>
  <si>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</si>
  <si>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</si>
  <si>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</si>
  <si>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</si>
  <si>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</si>
  <si>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</si>
  <si>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</si>
  <si>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</si>
  <si>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</si>
  <si>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</si>
  <si>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</si>
  <si>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</si>
  <si>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</si>
  <si>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</si>
  <si>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</si>
  <si>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</si>
  <si>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</si>
  <si>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</si>
  <si>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</si>
  <si>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</si>
  <si>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</si>
  <si>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</si>
  <si>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</si>
  <si>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</si>
  <si>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</si>
  <si>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</si>
  <si>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</si>
  <si>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</si>
  <si>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</si>
  <si>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</si>
  <si>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</si>
  <si>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</si>
  <si>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</si>
  <si>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</si>
  <si>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</si>
  <si>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</si>
  <si>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</si>
  <si>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</si>
  <si>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</si>
  <si>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</si>
  <si>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</si>
  <si>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</si>
  <si>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</si>
  <si>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</si>
  <si>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</si>
  <si>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</si>
  <si>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</si>
  <si>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</si>
  <si>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</si>
  <si>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</si>
  <si>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</si>
  <si>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</si>
  <si>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</si>
  <si>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</si>
  <si>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</si>
  <si>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</si>
  <si>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</si>
  <si>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</si>
  <si>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</si>
  <si>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</si>
  <si>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</si>
  <si>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</si>
  <si>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</si>
  <si>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</si>
  <si>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</si>
  <si>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</si>
  <si>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</si>
  <si>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</si>
  <si>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</si>
  <si>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</si>
  <si>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</si>
  <si>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</si>
  <si>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</si>
  <si>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</si>
  <si>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</si>
  <si>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</si>
  <si>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</si>
  <si>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</si>
  <si>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</si>
  <si>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</si>
  <si>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</si>
  <si>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</si>
  <si>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</si>
  <si>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</si>
  <si>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</si>
  <si>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</si>
  <si>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</si>
  <si>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</si>
  <si>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</si>
  <si>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</si>
  <si>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</si>
  <si>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</si>
  <si>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</si>
  <si>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</si>
  <si>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</si>
  <si>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</si>
  <si>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</si>
  <si>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</si>
  <si>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</si>
  <si>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</si>
  <si>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</si>
  <si>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</si>
  <si>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</si>
  <si>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</si>
  <si>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</si>
  <si>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</si>
  <si>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</si>
  <si>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</si>
  <si>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</si>
  <si>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</si>
  <si>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</si>
  <si>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</si>
  <si>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</si>
  <si>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</si>
  <si>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</si>
  <si>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</si>
  <si>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</si>
  <si>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</si>
  <si>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</si>
  <si>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</si>
  <si>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</si>
  <si>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</si>
  <si>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</si>
  <si>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</si>
  <si>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</si>
  <si>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</si>
  <si>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</si>
  <si>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</si>
  <si>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</si>
  <si>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</si>
  <si>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</si>
  <si>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</si>
  <si>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</si>
  <si>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</si>
  <si>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</si>
  <si>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</si>
  <si>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</si>
  <si>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</si>
  <si>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</si>
  <si>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</si>
  <si>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</si>
  <si>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</si>
  <si>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</si>
  <si>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</si>
  <si>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</si>
  <si>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</si>
  <si>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</si>
  <si>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</si>
  <si>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</si>
  <si>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</si>
  <si>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</si>
  <si>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</si>
  <si>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</si>
  <si>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</si>
  <si>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</si>
  <si>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</si>
  <si>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</si>
  <si>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</si>
  <si>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</si>
  <si>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</si>
  <si>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</si>
  <si>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</si>
  <si>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</si>
  <si>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</si>
  <si>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</si>
  <si>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</si>
  <si>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</si>
  <si>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</si>
  <si>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</si>
  <si>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</si>
  <si>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</si>
  <si>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</si>
  <si>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</si>
  <si>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</si>
  <si>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</si>
  <si>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</si>
  <si>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</si>
  <si>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</si>
  <si>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</si>
  <si>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</si>
  <si>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</si>
  <si>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</si>
  <si>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</si>
  <si>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</si>
  <si>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</si>
  <si>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</si>
  <si>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</si>
  <si>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</si>
  <si>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</si>
  <si>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</si>
  <si>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</si>
  <si>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</si>
  <si>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</si>
  <si>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</si>
  <si>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</si>
  <si>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</si>
  <si>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</si>
  <si>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</si>
  <si>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</si>
  <si>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</si>
  <si>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</si>
  <si>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</si>
  <si>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</si>
  <si>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</si>
  <si>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</si>
  <si>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</si>
  <si>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</si>
  <si>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</si>
  <si>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</si>
  <si>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</si>
  <si>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</si>
  <si>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</si>
  <si>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</si>
  <si>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</si>
  <si>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</si>
  <si>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</si>
  <si>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</si>
  <si>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</si>
  <si>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</si>
  <si>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</si>
  <si>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</si>
  <si>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</si>
  <si>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</si>
  <si>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</si>
  <si>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</si>
  <si>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</si>
  <si>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</si>
  <si>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</si>
  <si>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</si>
  <si>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</si>
  <si>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</si>
  <si>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</si>
  <si>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</si>
  <si>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</si>
  <si>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</si>
  <si>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</si>
  <si>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</si>
  <si>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</si>
  <si>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</si>
  <si>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</si>
  <si>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</si>
  <si>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</si>
  <si>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</si>
  <si>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</si>
  <si>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</si>
  <si>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</si>
  <si>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</si>
  <si>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</si>
  <si>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</si>
  <si>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</si>
  <si>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</si>
  <si>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</si>
  <si>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</si>
  <si>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</si>
  <si>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</si>
  <si>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</si>
  <si>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</si>
  <si>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</si>
  <si>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</si>
  <si>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</si>
  <si>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</si>
  <si>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</si>
  <si>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</si>
  <si>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</si>
  <si>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</si>
  <si>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</si>
  <si>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</si>
  <si>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</si>
  <si>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</si>
  <si>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</si>
  <si>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</si>
  <si>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</si>
  <si>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</si>
  <si>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</si>
  <si>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</si>
  <si>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</si>
  <si>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</si>
  <si>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</si>
  <si>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</si>
  <si>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</si>
  <si>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</si>
  <si>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</si>
  <si>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</si>
  <si>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</si>
  <si>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</si>
  <si>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</si>
  <si>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</si>
  <si>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</si>
  <si>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</si>
  <si>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</si>
  <si>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</si>
  <si>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</si>
  <si>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</si>
  <si>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</si>
  <si>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</si>
  <si>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</si>
  <si>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</si>
  <si>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</si>
  <si>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</si>
  <si>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</si>
  <si>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</si>
  <si>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</si>
  <si>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</si>
  <si>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</si>
  <si>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</si>
  <si>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</si>
  <si>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</si>
  <si>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</si>
  <si>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</si>
  <si>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</si>
  <si>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</si>
  <si>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</si>
  <si>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</si>
  <si>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</si>
  <si>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</si>
  <si>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</si>
  <si>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</si>
  <si>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</si>
  <si>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</si>
  <si>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</si>
  <si>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</si>
  <si>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</si>
  <si>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</si>
  <si>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</si>
  <si>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</si>
  <si>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</si>
  <si>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</si>
  <si>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</si>
  <si>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</si>
  <si>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</si>
  <si>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</si>
  <si>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</si>
  <si>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</si>
  <si>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</si>
  <si>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</si>
  <si>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</si>
  <si>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</si>
  <si>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</si>
  <si>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</si>
  <si>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</si>
  <si>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</si>
  <si>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</si>
  <si>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</si>
  <si>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</si>
  <si>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</si>
  <si>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</si>
  <si>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</si>
  <si>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</si>
  <si>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</si>
  <si>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</si>
  <si>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</si>
  <si>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</si>
  <si>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</si>
  <si>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</si>
  <si>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</si>
  <si>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</si>
  <si>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</si>
  <si>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</si>
  <si>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</si>
  <si>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</si>
  <si>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</si>
  <si>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</si>
  <si>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</si>
  <si>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</si>
  <si>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</si>
  <si>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</si>
  <si>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</si>
  <si>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</si>
  <si>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</si>
  <si>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</si>
  <si>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</si>
  <si>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</si>
  <si>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</si>
  <si>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</si>
  <si>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</si>
  <si>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</si>
  <si>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</si>
  <si>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</si>
  <si>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</si>
  <si>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</si>
  <si>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</si>
  <si>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</si>
  <si>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</si>
  <si>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</si>
  <si>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</si>
  <si>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</si>
  <si>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</si>
  <si>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</si>
  <si>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</si>
  <si>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</si>
  <si>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</si>
  <si>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</si>
  <si>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</si>
  <si>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</si>
  <si>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</si>
  <si>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</si>
  <si>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</si>
  <si>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</si>
  <si>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</si>
  <si>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</si>
  <si>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</si>
  <si>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</si>
  <si>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</si>
  <si>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</si>
  <si>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</si>
  <si>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</si>
  <si>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</si>
  <si>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</si>
  <si>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</si>
  <si>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</si>
  <si>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</si>
  <si>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</si>
  <si>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</si>
  <si>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</si>
  <si>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</si>
  <si>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</si>
  <si>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</si>
  <si>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</si>
  <si>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</si>
  <si>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</si>
  <si>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</si>
  <si>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</si>
  <si>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</si>
  <si>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</si>
  <si>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</si>
  <si>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</si>
  <si>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</si>
  <si>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</si>
  <si>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</si>
  <si>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</si>
  <si>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</si>
  <si>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</si>
  <si>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</si>
  <si>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</si>
  <si>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</si>
  <si>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</si>
  <si>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</si>
  <si>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</si>
  <si>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</si>
  <si>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</si>
  <si>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</si>
  <si>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</si>
  <si>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</si>
  <si>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</si>
  <si>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</si>
  <si>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</si>
  <si>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</si>
  <si>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</si>
  <si>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</si>
  <si>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</si>
  <si>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</si>
  <si>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</si>
  <si>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</si>
  <si>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</si>
  <si>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</si>
  <si>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</si>
  <si>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</si>
  <si>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</si>
  <si>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</si>
  <si>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</si>
  <si>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</si>
  <si>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</si>
  <si>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</si>
  <si>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</si>
  <si>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</si>
  <si>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</si>
  <si>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</si>
  <si>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</si>
  <si>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</si>
  <si>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</si>
  <si>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</si>
  <si>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</si>
  <si>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</si>
  <si>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</si>
  <si>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</si>
  <si>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</si>
  <si>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</si>
  <si>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</si>
  <si>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</si>
  <si>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</si>
  <si>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</si>
  <si>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</si>
  <si>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</si>
  <si>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</si>
  <si>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</si>
  <si>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</si>
  <si>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</si>
  <si>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</si>
  <si>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</si>
  <si>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</si>
  <si>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</si>
  <si>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</si>
  <si>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</si>
  <si>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</si>
  <si>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</si>
  <si>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</si>
  <si>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</si>
  <si>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</si>
  <si>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</si>
  <si>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</si>
  <si>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</si>
  <si>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</si>
  <si>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</si>
  <si>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</si>
  <si>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</si>
  <si>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</si>
  <si>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</si>
  <si>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</si>
  <si>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</si>
  <si>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</si>
  <si>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</si>
  <si>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</si>
  <si>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</si>
  <si>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</si>
  <si>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</si>
  <si>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</si>
  <si>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</si>
  <si>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</si>
  <si>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</si>
  <si>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</si>
  <si>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</si>
  <si>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</si>
  <si>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</si>
  <si>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</si>
  <si>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</si>
  <si>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</si>
  <si>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</si>
  <si>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</si>
  <si>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</si>
  <si>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</si>
  <si>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</si>
  <si>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</si>
  <si>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</si>
  <si>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</si>
  <si>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</si>
  <si>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</si>
  <si>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</si>
  <si>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</si>
  <si>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</si>
  <si>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</si>
  <si>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</si>
  <si>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</si>
  <si>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</si>
  <si>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</si>
  <si>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</si>
  <si>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</si>
  <si>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</si>
  <si>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</si>
  <si>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</si>
  <si>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</si>
  <si>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</si>
  <si>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</si>
  <si>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</si>
  <si>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</si>
  <si>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</si>
  <si>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</si>
  <si>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</si>
  <si>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</si>
  <si>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</si>
  <si>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</si>
  <si>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</si>
  <si>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</si>
  <si>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</si>
  <si>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</si>
  <si>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</si>
  <si>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</si>
  <si>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</si>
  <si>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</si>
  <si>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</si>
  <si>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</si>
  <si>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</si>
  <si>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</si>
  <si>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</si>
  <si>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</si>
  <si>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</si>
  <si>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</si>
  <si>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</si>
  <si>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</si>
  <si>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</si>
  <si>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</si>
  <si>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</si>
  <si>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</si>
  <si>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</si>
  <si>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</si>
  <si>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</si>
  <si>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</si>
  <si>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</si>
  <si>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</si>
  <si>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</si>
  <si>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</si>
  <si>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</si>
  <si>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</si>
  <si>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</si>
  <si>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</si>
  <si>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</si>
  <si>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</si>
  <si>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</si>
  <si>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</si>
  <si>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</si>
  <si>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</si>
  <si>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</si>
  <si>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</si>
  <si>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</si>
  <si>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</si>
  <si>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</si>
  <si>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</si>
  <si>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</si>
  <si>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</si>
  <si>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</si>
  <si>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</si>
  <si>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</si>
  <si>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</si>
  <si>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</si>
  <si>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</si>
  <si>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</si>
  <si>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</si>
  <si>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</si>
  <si>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</si>
  <si>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</si>
  <si>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</si>
  <si>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</si>
  <si>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</si>
  <si>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</si>
  <si>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</si>
  <si>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</si>
  <si>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</si>
  <si>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</si>
  <si>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</si>
  <si>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</si>
  <si>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</si>
  <si>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</si>
  <si>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</si>
  <si>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</si>
  <si>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</si>
  <si>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</si>
  <si>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</si>
  <si>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</si>
  <si>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</si>
  <si>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</si>
  <si>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</si>
  <si>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</si>
  <si>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</si>
  <si>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</si>
  <si>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</si>
  <si>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</si>
  <si>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</si>
  <si>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</si>
  <si>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</si>
  <si>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</si>
  <si>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</si>
  <si>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</si>
  <si>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</si>
  <si>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</si>
  <si>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</si>
  <si>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</si>
  <si>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</si>
  <si>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</si>
  <si>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</si>
  <si>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</si>
  <si>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</si>
  <si>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</si>
  <si>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</si>
  <si>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</si>
  <si>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</si>
  <si>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</si>
  <si>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</si>
  <si>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</si>
  <si>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</si>
  <si>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</si>
  <si>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</si>
  <si>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</si>
  <si>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</si>
  <si>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</si>
  <si>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</si>
  <si>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</si>
  <si>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</si>
  <si>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</si>
  <si>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</si>
  <si>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</si>
  <si>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</si>
  <si>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</si>
  <si>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</si>
  <si>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</si>
  <si>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</si>
  <si>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</si>
  <si>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</si>
  <si>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</si>
  <si>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</si>
  <si>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</si>
  <si>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</si>
  <si>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</si>
  <si>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</si>
  <si>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</si>
  <si>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</si>
  <si>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</si>
  <si>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</si>
  <si>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</si>
  <si>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</si>
  <si>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</si>
  <si>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</si>
  <si>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</si>
  <si>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</si>
  <si>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</si>
  <si>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</si>
  <si>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</si>
  <si>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</si>
  <si>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</si>
  <si>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</si>
  <si>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</si>
  <si>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</si>
  <si>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</si>
  <si>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</si>
  <si>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</si>
  <si>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</si>
  <si>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</si>
  <si>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</si>
  <si>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</si>
  <si>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</si>
  <si>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</si>
  <si>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</si>
  <si>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</si>
  <si>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</si>
  <si>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</si>
  <si>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</si>
  <si>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</si>
  <si>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</si>
  <si>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</si>
  <si>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</si>
  <si>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</si>
  <si>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</si>
  <si>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</si>
  <si>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</si>
  <si>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</si>
  <si>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</si>
  <si>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</si>
  <si>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</si>
  <si>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</si>
  <si>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</si>
  <si>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</si>
  <si>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</si>
  <si>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</si>
  <si>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</si>
  <si>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</si>
  <si>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</si>
  <si>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</si>
  <si>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</si>
  <si>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</si>
  <si>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</si>
  <si>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</si>
  <si>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</si>
  <si>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</si>
  <si>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</si>
  <si>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</si>
  <si>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</si>
  <si>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</si>
  <si>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</si>
  <si>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</si>
  <si>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</si>
  <si>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</si>
  <si>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</si>
  <si>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</si>
  <si>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</si>
  <si>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</si>
  <si>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</si>
  <si>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</si>
  <si>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</si>
  <si>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</si>
  <si>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</si>
  <si>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</si>
  <si>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</si>
  <si>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</si>
  <si>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</si>
  <si>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</si>
  <si>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</si>
  <si>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</si>
  <si>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</si>
  <si>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</si>
  <si>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</si>
  <si>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</si>
  <si>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</si>
  <si>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</si>
  <si>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</si>
  <si>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</si>
  <si>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</si>
  <si>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</si>
  <si>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</si>
  <si>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</si>
  <si>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</si>
  <si>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</si>
  <si>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</si>
  <si>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</si>
  <si>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</si>
  <si>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</si>
  <si>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</si>
  <si>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</si>
  <si>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</si>
  <si>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</si>
  <si>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</si>
  <si>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</si>
  <si>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</si>
  <si>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</si>
  <si>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</si>
  <si>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</si>
  <si>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</si>
  <si>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</si>
  <si>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</si>
  <si>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</si>
  <si>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</si>
  <si>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</si>
  <si>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</si>
  <si>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</si>
  <si>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</si>
  <si>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</si>
  <si>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</si>
  <si>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</si>
  <si>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</si>
  <si>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</si>
  <si>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</si>
  <si>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</si>
  <si>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</si>
  <si>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</si>
  <si>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</si>
  <si>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</si>
  <si>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</si>
  <si>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</si>
  <si>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</si>
  <si>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</si>
  <si>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</si>
  <si>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</si>
  <si>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</si>
  <si>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</si>
  <si>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</si>
  <si>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</si>
  <si>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</si>
  <si>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</si>
  <si>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</si>
  <si>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</si>
  <si>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</si>
  <si>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</si>
  <si>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</si>
  <si>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</si>
  <si>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</si>
  <si>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</si>
  <si>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</si>
  <si>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</si>
  <si>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</si>
  <si>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</si>
  <si>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</si>
  <si>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</si>
  <si>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</si>
  <si>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</si>
  <si>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</si>
  <si>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</si>
  <si>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</si>
  <si>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</si>
  <si>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</si>
  <si>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</si>
  <si>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</si>
  <si>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</si>
  <si>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</si>
  <si>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</si>
  <si>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</si>
  <si>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</si>
  <si>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</si>
  <si>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</si>
  <si>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</si>
  <si>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</si>
  <si>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</si>
  <si>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</si>
  <si>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</si>
  <si>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</si>
  <si>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</si>
  <si>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</si>
  <si>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</si>
  <si>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</si>
  <si>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</si>
  <si>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</si>
  <si>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</si>
  <si>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</si>
  <si>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</si>
  <si>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</si>
  <si>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</si>
  <si>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</si>
  <si>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</si>
  <si>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</si>
  <si>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</si>
  <si>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</si>
  <si>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</si>
  <si>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</si>
  <si>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</si>
  <si>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</si>
  <si>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</si>
  <si>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</si>
  <si>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</si>
  <si>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</si>
  <si>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</si>
  <si>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</si>
  <si>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</si>
  <si>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</si>
  <si>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</si>
  <si>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</si>
  <si>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</si>
  <si>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</si>
  <si>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</si>
  <si>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</si>
  <si>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</si>
  <si>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</si>
  <si>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</si>
  <si>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</si>
  <si>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</si>
  <si>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</si>
  <si>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</si>
  <si>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</si>
  <si>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</si>
  <si>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</si>
  <si>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</si>
  <si>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</si>
  <si>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</si>
  <si>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</si>
  <si>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</si>
  <si>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</si>
  <si>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</si>
  <si>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</si>
  <si>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</si>
  <si>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</si>
  <si>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</si>
  <si>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</si>
  <si>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</si>
  <si>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</si>
  <si>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</si>
  <si>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</si>
  <si>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</si>
  <si>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</si>
  <si>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</si>
  <si>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</si>
  <si>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</si>
  <si>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</si>
  <si>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</si>
  <si>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</si>
  <si>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</si>
  <si>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</si>
  <si>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</si>
  <si>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</si>
  <si>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</si>
  <si>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</si>
  <si>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</si>
  <si>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</si>
  <si>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</si>
  <si>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</si>
  <si>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</si>
  <si>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</si>
  <si>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</si>
  <si>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</si>
  <si>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</si>
  <si>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</si>
  <si>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</si>
  <si>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</si>
  <si>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</si>
  <si>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</si>
  <si>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</si>
  <si>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</si>
  <si>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</si>
  <si>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</si>
  <si>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</si>
  <si>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</si>
  <si>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</si>
  <si>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</si>
  <si>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</si>
  <si>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</si>
  <si>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</si>
  <si>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</si>
  <si>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</si>
  <si>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</si>
  <si>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</si>
  <si>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</si>
  <si>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</si>
  <si>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</si>
  <si>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</si>
  <si>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</si>
  <si>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</si>
  <si>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</si>
  <si>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</si>
  <si>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</si>
  <si>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</si>
  <si>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</si>
  <si>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</si>
  <si>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</si>
  <si>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</si>
  <si>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</si>
  <si>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</si>
  <si>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</si>
  <si>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</si>
  <si>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</si>
  <si>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</si>
  <si>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</si>
  <si>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</si>
  <si>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</si>
  <si>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</si>
  <si>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</si>
  <si>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</si>
  <si>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</si>
  <si>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</si>
  <si>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</si>
  <si>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</si>
  <si>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</si>
  <si>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</si>
  <si>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</si>
  <si>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</si>
  <si>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</si>
  <si>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</si>
  <si>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</si>
  <si>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</si>
  <si>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</si>
  <si>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</si>
  <si>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</si>
  <si>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</si>
  <si>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</si>
  <si>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</si>
  <si>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</si>
  <si>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</si>
  <si>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</si>
  <si>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</si>
  <si>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</si>
  <si>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</si>
  <si>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</si>
  <si>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</si>
  <si>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</si>
  <si>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</si>
  <si>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</si>
  <si>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</si>
  <si>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</si>
  <si>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</si>
  <si>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</si>
  <si>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</si>
  <si>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</si>
  <si>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</si>
  <si>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</si>
  <si>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</si>
  <si>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</si>
  <si>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</si>
  <si>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</si>
  <si>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</si>
  <si>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</si>
  <si>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</si>
  <si>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</si>
  <si>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</si>
  <si>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</si>
  <si>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</si>
  <si>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</si>
  <si>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</si>
  <si>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</si>
  <si>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</si>
  <si>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</si>
  <si>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</si>
  <si>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</si>
  <si>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</si>
  <si>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</si>
  <si>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</si>
  <si>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</si>
  <si>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</si>
  <si>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</si>
  <si>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</si>
  <si>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</si>
  <si>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</si>
  <si>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</si>
  <si>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</si>
  <si>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</si>
  <si>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</si>
  <si>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</si>
  <si>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</si>
  <si>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</si>
  <si>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</si>
  <si>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</si>
  <si>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</si>
  <si>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</si>
  <si>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</si>
  <si>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</si>
  <si>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</si>
  <si>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</si>
  <si>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</si>
  <si>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</si>
  <si>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</si>
  <si>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</si>
  <si>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</si>
  <si>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</si>
  <si>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</si>
  <si>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</si>
  <si>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</si>
  <si>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</si>
  <si>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</si>
  <si>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</si>
  <si>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</si>
  <si>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</si>
  <si>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</si>
  <si>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</si>
  <si>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</si>
  <si>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</si>
  <si>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</si>
  <si>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</si>
  <si>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</si>
  <si>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</si>
  <si>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</si>
  <si>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</si>
  <si>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</si>
  <si>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</si>
  <si>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</si>
  <si>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</si>
  <si>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</si>
  <si>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</si>
  <si>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</si>
  <si>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</si>
  <si>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</si>
  <si>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</si>
  <si>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</si>
  <si>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</si>
  <si>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</si>
  <si>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</si>
  <si>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</si>
  <si>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</si>
  <si>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</si>
  <si>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</si>
  <si>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</si>
  <si>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</si>
  <si>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</si>
  <si>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</si>
  <si>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</si>
  <si>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</si>
  <si>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</si>
  <si>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</si>
  <si>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</si>
  <si>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</si>
  <si>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</si>
  <si>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</si>
  <si>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</si>
  <si>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</si>
  <si>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</si>
  <si>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</si>
  <si>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</si>
  <si>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</si>
  <si>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</si>
  <si>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</si>
  <si>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</si>
  <si>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</si>
  <si>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</si>
  <si>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</si>
  <si>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</si>
  <si>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</si>
  <si>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</si>
  <si>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</si>
  <si>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</si>
  <si>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</si>
  <si>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</si>
  <si>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</si>
  <si>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</si>
  <si>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</si>
  <si>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</si>
  <si>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</si>
  <si>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</si>
  <si>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</si>
  <si>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</si>
  <si>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</si>
  <si>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</si>
  <si>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</si>
  <si>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</si>
  <si>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</si>
  <si>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</si>
  <si>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</si>
  <si>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</si>
  <si>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</si>
  <si>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</si>
  <si>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</si>
  <si>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</si>
  <si>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</si>
  <si>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</si>
  <si>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</si>
  <si>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</si>
  <si>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</si>
  <si>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</si>
  <si>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</si>
  <si>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</si>
  <si>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</si>
  <si>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</si>
  <si>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</si>
  <si>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</si>
  <si>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</si>
  <si>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</si>
  <si>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</si>
  <si>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</si>
  <si>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</si>
  <si>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</si>
  <si>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</si>
  <si>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</si>
  <si>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</si>
  <si>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</si>
  <si>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</si>
  <si>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</si>
  <si>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</si>
  <si>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</si>
  <si>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</si>
  <si>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</si>
  <si>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</si>
  <si>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</si>
  <si>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</si>
  <si>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</si>
  <si>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</si>
  <si>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</si>
  <si>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</si>
  <si>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</si>
  <si>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</si>
  <si>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</si>
  <si>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</si>
  <si>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</si>
  <si>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</si>
  <si>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</si>
  <si>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</si>
  <si>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</si>
  <si>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</si>
  <si>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</si>
  <si>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</si>
  <si>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</si>
  <si>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</si>
  <si>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</si>
  <si>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</si>
  <si>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</si>
  <si>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</si>
  <si>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</si>
  <si>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</si>
  <si>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</si>
  <si>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</si>
  <si>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</si>
  <si>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</si>
  <si>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</si>
  <si>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</si>
  <si>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</si>
  <si>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</si>
  <si>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</si>
  <si>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</si>
  <si>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</si>
  <si>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</si>
  <si>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</si>
  <si>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</si>
  <si>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</si>
  <si>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</si>
  <si>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</si>
  <si>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</si>
  <si>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</si>
  <si>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</si>
  <si>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</si>
  <si>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</si>
  <si>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</si>
  <si>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</si>
  <si>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</si>
  <si>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</si>
  <si>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</si>
  <si>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</si>
  <si>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</si>
  <si>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</si>
  <si>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</si>
  <si>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</si>
  <si>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</si>
  <si>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</si>
  <si>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</si>
  <si>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</si>
  <si>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</si>
  <si>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</si>
  <si>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</si>
  <si>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</si>
  <si>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</si>
  <si>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</si>
  <si>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</si>
  <si>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</si>
  <si>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</si>
  <si>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</si>
  <si>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</si>
  <si>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</si>
  <si>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</si>
  <si>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</si>
  <si>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</si>
  <si>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</si>
  <si>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</si>
  <si>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</si>
  <si>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</si>
  <si>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</si>
  <si>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</si>
  <si>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</si>
  <si>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</si>
  <si>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</si>
  <si>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</si>
  <si>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</si>
  <si>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</si>
  <si>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</si>
  <si>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</si>
  <si>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</si>
  <si>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</si>
  <si>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</si>
  <si>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</si>
  <si>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</si>
  <si>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</si>
  <si>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</si>
  <si>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</si>
  <si>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</si>
  <si>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</si>
  <si>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</si>
  <si>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</si>
  <si>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</si>
  <si>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</si>
  <si>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</si>
  <si>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</si>
  <si>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</si>
  <si>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</si>
  <si>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</si>
  <si>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</si>
  <si>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</si>
  <si>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</si>
  <si>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</si>
  <si>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</si>
  <si>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</si>
  <si>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</si>
  <si>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</si>
  <si>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</si>
  <si>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</si>
  <si>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</si>
  <si>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</si>
  <si>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</si>
  <si>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</si>
  <si>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</si>
  <si>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</si>
  <si>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</si>
  <si>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</si>
  <si>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</si>
  <si>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</si>
  <si>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</si>
  <si>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</si>
  <si>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</si>
  <si>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</si>
  <si>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</si>
  <si>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</si>
  <si>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</si>
  <si>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</si>
  <si>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</si>
  <si>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</si>
  <si>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</si>
  <si>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</si>
  <si>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</si>
  <si>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</si>
  <si>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</si>
  <si>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</si>
  <si>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</si>
  <si>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</si>
  <si>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</si>
  <si>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</si>
  <si>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</si>
  <si>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</si>
  <si>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</si>
  <si>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</si>
  <si>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</si>
  <si>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</si>
  <si>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</si>
  <si>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</si>
  <si>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</si>
  <si>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</si>
  <si>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</si>
  <si>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</si>
  <si>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</si>
  <si>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</si>
  <si>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</si>
  <si>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</si>
  <si>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</si>
  <si>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</si>
  <si>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</si>
  <si>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</si>
  <si>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</si>
  <si>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</si>
  <si>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</si>
  <si>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</si>
  <si>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</si>
  <si>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</si>
  <si>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</si>
  <si>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</si>
  <si>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</si>
  <si>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</si>
  <si>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</si>
  <si>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</si>
  <si>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</si>
  <si>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</si>
  <si>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</si>
  <si>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</si>
  <si>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</si>
  <si>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</si>
  <si>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</si>
  <si>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</si>
  <si>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</si>
  <si>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</si>
  <si>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</si>
  <si>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</si>
  <si>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</si>
  <si>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</si>
  <si>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</si>
  <si>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</si>
  <si>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</si>
  <si>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</si>
  <si>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</si>
  <si>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</si>
  <si>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</si>
  <si>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</si>
  <si>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</si>
  <si>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</si>
  <si>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</si>
  <si>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</si>
  <si>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</si>
  <si>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</si>
  <si>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</si>
  <si>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</si>
  <si>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</si>
  <si>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</si>
  <si>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</si>
  <si>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</si>
  <si>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</si>
  <si>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</si>
  <si>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</si>
  <si>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</si>
  <si>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</si>
  <si>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</si>
  <si>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</si>
  <si>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</si>
  <si>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</si>
  <si>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</si>
  <si>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</si>
  <si>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</si>
  <si>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</si>
  <si>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</si>
  <si>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</si>
  <si>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</si>
  <si>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</si>
  <si>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</si>
  <si>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</si>
  <si>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</si>
  <si>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</si>
  <si>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</si>
  <si>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</si>
  <si>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</si>
  <si>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</si>
  <si>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</si>
  <si>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</si>
  <si>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</si>
  <si>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</si>
  <si>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</si>
  <si>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</si>
  <si>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</si>
  <si>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</si>
  <si>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</si>
  <si>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</si>
  <si>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</si>
  <si>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</si>
  <si>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</si>
  <si>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</si>
  <si>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</si>
  <si>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</si>
  <si>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</si>
  <si>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</si>
  <si>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</si>
  <si>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</si>
  <si>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</si>
  <si>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</si>
  <si>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</si>
  <si>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</si>
  <si>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</si>
  <si>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</si>
  <si>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</si>
  <si>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</si>
  <si>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</si>
  <si>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</si>
  <si>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</si>
  <si>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</si>
  <si>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</si>
  <si>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</si>
  <si>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</si>
  <si>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</si>
  <si>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</si>
  <si>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</si>
  <si>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</si>
  <si>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</si>
  <si>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</si>
  <si>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</si>
  <si>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</si>
  <si>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</si>
  <si>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</si>
  <si>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</si>
  <si>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</si>
  <si>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</si>
  <si>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</si>
  <si>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</si>
  <si>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</si>
  <si>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</si>
  <si>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</si>
  <si>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</si>
  <si>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</si>
  <si>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</si>
  <si>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</si>
  <si>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</si>
  <si>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</si>
  <si>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</si>
  <si>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</si>
  <si>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</si>
  <si>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</si>
  <si>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</si>
  <si>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</si>
  <si>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</si>
  <si>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</si>
  <si>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</si>
  <si>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</si>
  <si>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</si>
  <si>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</si>
  <si>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</si>
  <si>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</si>
  <si>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</si>
  <si>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</si>
  <si>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</si>
  <si>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</si>
  <si>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</si>
  <si>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</si>
  <si>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</si>
  <si>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</si>
  <si>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</si>
  <si>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</si>
  <si>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</si>
  <si>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</si>
  <si>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</si>
  <si>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</si>
  <si>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</si>
  <si>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</si>
  <si>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</si>
  <si>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</si>
  <si>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</si>
  <si>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</si>
  <si>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</si>
  <si>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</si>
  <si>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</si>
  <si>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</si>
  <si>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</si>
  <si>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</si>
  <si>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</si>
  <si>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</si>
  <si>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</si>
  <si>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</si>
  <si>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</si>
  <si>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</si>
  <si>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</si>
  <si>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</si>
  <si>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</si>
  <si>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</si>
  <si>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</si>
  <si>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</si>
  <si>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</si>
  <si>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</si>
  <si>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</si>
  <si>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</si>
  <si>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</si>
  <si>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</si>
  <si>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</si>
  <si>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</si>
  <si>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</si>
  <si>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</si>
  <si>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</si>
  <si>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</si>
  <si>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</si>
  <si>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</si>
  <si>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</si>
  <si>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</si>
  <si>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</si>
  <si>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</si>
  <si>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</si>
  <si>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</si>
  <si>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</si>
  <si>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</si>
  <si>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</si>
  <si>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</si>
  <si>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</si>
  <si>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</si>
  <si>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</si>
  <si>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</si>
  <si>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</si>
  <si>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</si>
  <si>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</si>
  <si>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</si>
  <si>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</si>
  <si>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</si>
  <si>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</si>
  <si>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</si>
  <si>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</si>
  <si>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</si>
  <si>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</si>
  <si>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</si>
  <si>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</si>
  <si>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</si>
  <si>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</si>
  <si>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</si>
  <si>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</si>
  <si>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</si>
  <si>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</si>
  <si>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</si>
  <si>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</si>
  <si>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</si>
  <si>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</si>
  <si>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</si>
  <si>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</si>
  <si>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</si>
  <si>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</si>
  <si>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</si>
  <si>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</si>
  <si>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</si>
  <si>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</si>
  <si>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</si>
  <si>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</si>
  <si>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</si>
  <si>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</si>
  <si>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</si>
  <si>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</si>
  <si>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</si>
  <si>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</si>
  <si>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</si>
  <si>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</si>
  <si>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</si>
  <si>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</si>
  <si>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</si>
  <si>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</si>
  <si>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</si>
  <si>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</si>
  <si>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</si>
  <si>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</si>
  <si>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</si>
  <si>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</si>
  <si>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</si>
  <si>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</si>
  <si>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</si>
  <si>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</si>
  <si>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</si>
  <si>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</si>
  <si>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</si>
  <si>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</si>
  <si>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</si>
  <si>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</si>
  <si>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</si>
  <si>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</si>
  <si>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</si>
  <si>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</si>
  <si>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</si>
  <si>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</si>
  <si>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</si>
  <si>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</si>
  <si>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</si>
  <si>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</si>
  <si>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</si>
  <si>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</si>
  <si>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</si>
  <si>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</si>
  <si>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</si>
  <si>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</si>
  <si>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</si>
  <si>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</si>
  <si>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</si>
  <si>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</si>
  <si>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</si>
  <si>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</si>
  <si>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</si>
  <si>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</si>
  <si>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</si>
  <si>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</si>
  <si>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</si>
  <si>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</si>
  <si>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</si>
  <si>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</si>
  <si>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</si>
  <si>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</si>
  <si>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</si>
  <si>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</si>
  <si>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</si>
  <si>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</si>
  <si>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</si>
  <si>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</si>
  <si>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</si>
  <si>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</si>
  <si>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</si>
  <si>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</si>
  <si>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</si>
  <si>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</si>
  <si>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</si>
  <si>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</si>
  <si>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</si>
  <si>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</si>
  <si>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</si>
  <si>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</si>
  <si>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</si>
  <si>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</si>
  <si>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</si>
  <si>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</si>
  <si>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</si>
  <si>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</si>
  <si>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</si>
  <si>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</si>
  <si>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</si>
  <si>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</si>
  <si>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</si>
  <si>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</si>
  <si>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</si>
  <si>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</si>
  <si>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</si>
  <si>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</si>
  <si>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</si>
  <si>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</si>
  <si>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</si>
  <si>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</si>
  <si>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</si>
  <si>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</si>
  <si>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</si>
  <si>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</si>
  <si>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</si>
  <si>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</si>
  <si>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</si>
  <si>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</si>
  <si>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</si>
  <si>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</si>
  <si>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</si>
  <si>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</si>
  <si>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</si>
  <si>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</si>
  <si>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</si>
  <si>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</si>
  <si>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</si>
  <si>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</si>
  <si>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</si>
  <si>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</si>
  <si>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</si>
  <si>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</si>
  <si>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</si>
  <si>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</si>
  <si>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</si>
  <si>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</si>
  <si>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</si>
  <si>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</si>
  <si>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</si>
  <si>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</si>
  <si>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</si>
  <si>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</si>
  <si>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</si>
  <si>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</si>
  <si>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</si>
  <si>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</si>
  <si>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</si>
  <si>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</si>
  <si>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</si>
  <si>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</si>
  <si>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</si>
  <si>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</si>
  <si>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</si>
  <si>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</si>
  <si>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</si>
  <si>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</si>
  <si>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</si>
  <si>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</si>
  <si>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</si>
  <si>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</si>
  <si>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</si>
  <si>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</si>
  <si>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</si>
  <si>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</si>
  <si>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</si>
  <si>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</si>
  <si>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</si>
  <si>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</si>
  <si>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</si>
  <si>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</si>
  <si>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</si>
  <si>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</si>
  <si>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</si>
  <si>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</si>
  <si>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</si>
  <si>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</si>
  <si>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</si>
  <si>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</si>
  <si>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</si>
  <si>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</si>
  <si>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</si>
  <si>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</si>
  <si>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</si>
  <si>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</si>
  <si>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</si>
  <si>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</si>
  <si>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</si>
  <si>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</si>
  <si>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</si>
  <si>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</si>
  <si>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</si>
  <si>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</si>
  <si>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</si>
  <si>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</si>
  <si>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</si>
  <si>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</si>
  <si>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</si>
  <si>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</si>
  <si>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</si>
  <si>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</si>
  <si>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</si>
  <si>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</si>
  <si>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</si>
  <si>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</si>
  <si>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</si>
  <si>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</si>
  <si>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</si>
  <si>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</si>
  <si>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</si>
  <si>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</si>
  <si>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</si>
  <si>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</si>
  <si>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</si>
  <si>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</si>
  <si>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</si>
  <si>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</si>
  <si>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</si>
  <si>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</si>
  <si>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</si>
  <si>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</si>
  <si>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</si>
  <si>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</si>
  <si>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</si>
  <si>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</si>
  <si>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</si>
  <si>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</si>
  <si>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</si>
  <si>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</si>
  <si>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</si>
  <si>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</si>
  <si>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</si>
  <si>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</si>
  <si>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</si>
  <si>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</si>
  <si>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</si>
  <si>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</si>
  <si>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</si>
  <si>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</si>
  <si>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</si>
  <si>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</si>
  <si>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</si>
  <si>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</si>
  <si>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</si>
  <si>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</si>
  <si>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</si>
  <si>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</si>
  <si>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</si>
  <si>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</si>
  <si>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</si>
  <si>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</si>
  <si>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</si>
  <si>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</si>
  <si>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</si>
  <si>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</si>
  <si>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</si>
  <si>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</si>
  <si>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</si>
  <si>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</si>
  <si>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</si>
  <si>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</si>
  <si>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</si>
  <si>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</si>
  <si>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</si>
  <si>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</si>
  <si>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</si>
  <si>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</si>
  <si>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</si>
  <si>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</si>
  <si>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</si>
  <si>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</si>
  <si>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</si>
  <si>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</si>
  <si>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</si>
  <si>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</si>
  <si>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</si>
  <si>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</si>
  <si>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</si>
  <si>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</si>
  <si>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</si>
  <si>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</si>
  <si>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</si>
  <si>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</si>
  <si>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</si>
  <si>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</si>
  <si>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</si>
  <si>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</si>
  <si>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</si>
  <si>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</si>
  <si>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</si>
  <si>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</si>
  <si>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</si>
  <si>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</si>
  <si>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</si>
  <si>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</si>
  <si>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</si>
  <si>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</si>
  <si>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</si>
  <si>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</si>
  <si>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</si>
  <si>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</si>
  <si>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</si>
  <si>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</si>
  <si>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</si>
  <si>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</si>
  <si>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</si>
  <si>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</si>
  <si>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</si>
  <si>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</si>
  <si>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</si>
  <si>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</si>
  <si>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</si>
  <si>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</si>
  <si>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</si>
  <si>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</si>
  <si>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</si>
  <si>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</si>
  <si>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</si>
  <si>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</si>
  <si>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</si>
  <si>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</si>
  <si>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</si>
  <si>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</si>
  <si>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</si>
  <si>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</si>
  <si>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</si>
  <si>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</si>
  <si>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</si>
  <si>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</si>
  <si>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</si>
  <si>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</si>
  <si>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</si>
  <si>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</si>
  <si>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</si>
  <si>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</si>
  <si>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</si>
  <si>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</si>
  <si>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</si>
  <si>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</si>
  <si>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</si>
  <si>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</si>
  <si>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</si>
  <si>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</si>
  <si>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</si>
  <si>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</si>
  <si>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</si>
  <si>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</si>
  <si>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</si>
  <si>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</si>
  <si>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</si>
  <si>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</si>
  <si>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</si>
  <si>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</si>
  <si>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</si>
  <si>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</si>
  <si>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</si>
  <si>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</si>
  <si>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</si>
  <si>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</si>
  <si>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</si>
  <si>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</si>
  <si>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</si>
  <si>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</si>
  <si>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</si>
  <si>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</si>
  <si>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</si>
  <si>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</si>
  <si>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</si>
  <si>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</si>
  <si>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</si>
  <si>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</si>
  <si>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</si>
  <si>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</si>
  <si>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</si>
  <si>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</si>
  <si>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</si>
  <si>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</si>
  <si>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</si>
  <si>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</si>
  <si>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</si>
  <si>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</si>
  <si>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</si>
  <si>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</si>
  <si>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</si>
  <si>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</si>
  <si>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</si>
  <si>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</si>
  <si>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</si>
  <si>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</si>
  <si>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</si>
  <si>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</si>
  <si>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</si>
  <si>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</si>
  <si>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</si>
  <si>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</si>
  <si>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</si>
  <si>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</si>
  <si>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</si>
  <si>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</si>
  <si>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</si>
  <si>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</si>
  <si>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</si>
  <si>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</si>
  <si>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</si>
  <si>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</si>
  <si>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</si>
  <si>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</si>
  <si>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</si>
  <si>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</si>
  <si>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</si>
  <si>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</si>
  <si>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</si>
  <si>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</si>
  <si>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</si>
  <si>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</si>
  <si>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</si>
  <si>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</si>
  <si>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</si>
  <si>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</si>
  <si>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</si>
  <si>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</si>
  <si>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</si>
  <si>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</si>
  <si>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</si>
  <si>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</si>
  <si>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</si>
  <si>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</si>
  <si>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</si>
  <si>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</si>
  <si>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</si>
  <si>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</si>
  <si>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</si>
  <si>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</si>
  <si>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</si>
  <si>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</si>
  <si>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</si>
  <si>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</si>
  <si>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</si>
  <si>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</si>
  <si>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</si>
  <si>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</si>
  <si>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</si>
  <si>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</si>
  <si>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</si>
  <si>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</si>
  <si>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</si>
  <si>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</si>
  <si>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</si>
  <si>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</si>
  <si>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</si>
  <si>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</si>
  <si>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</si>
  <si>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</si>
  <si>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</si>
  <si>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</si>
  <si>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</si>
  <si>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</si>
  <si>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</si>
  <si>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</si>
  <si>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</si>
  <si>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</si>
  <si>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</si>
  <si>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</si>
  <si>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</si>
  <si>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</si>
  <si>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</si>
  <si>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</si>
  <si>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</si>
  <si>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</si>
  <si>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</si>
  <si>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</si>
  <si>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</si>
  <si>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</si>
  <si>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</si>
  <si>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</si>
  <si>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</si>
  <si>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</si>
  <si>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</si>
  <si>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</si>
  <si>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</si>
  <si>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</si>
  <si>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</si>
  <si>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</si>
  <si>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</si>
  <si>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</si>
  <si>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</si>
  <si>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</si>
  <si>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</si>
  <si>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</si>
  <si>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</si>
  <si>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</si>
  <si>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</si>
  <si>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</si>
  <si>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</si>
  <si>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</si>
  <si>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</si>
  <si>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</si>
  <si>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</si>
  <si>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</si>
  <si>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</si>
  <si>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</si>
  <si>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</si>
  <si>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</si>
  <si>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</si>
  <si>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</si>
  <si>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</si>
  <si>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</si>
  <si>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</si>
  <si>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</si>
  <si>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</si>
  <si>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</si>
  <si>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</si>
  <si>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</si>
  <si>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</si>
  <si>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</si>
  <si>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</si>
  <si>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</si>
  <si>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</si>
  <si>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</si>
  <si>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</si>
  <si>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</si>
  <si>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</si>
  <si>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</si>
  <si>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</si>
  <si>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</si>
  <si>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</si>
  <si>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</si>
  <si>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</si>
  <si>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</si>
  <si>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</si>
  <si>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</si>
  <si>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</si>
  <si>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</si>
  <si>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</si>
  <si>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</si>
  <si>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</si>
  <si>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</si>
  <si>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</si>
  <si>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</si>
  <si>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</si>
  <si>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</si>
  <si>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</si>
  <si>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</si>
  <si>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</si>
  <si>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</si>
  <si>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</si>
  <si>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</si>
  <si>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</si>
  <si>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</si>
  <si>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</si>
  <si>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</si>
  <si>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</si>
  <si>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</si>
  <si>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</si>
  <si>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</si>
  <si>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</si>
  <si>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</si>
  <si>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</si>
  <si>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</si>
  <si>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</si>
  <si>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</si>
  <si>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</si>
  <si>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</si>
  <si>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</si>
  <si>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</si>
  <si>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</si>
  <si>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</si>
  <si>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</si>
  <si>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</si>
  <si>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</si>
  <si>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</si>
  <si>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</si>
  <si>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</si>
  <si>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</si>
  <si>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</si>
  <si>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</si>
  <si>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</si>
  <si>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</si>
  <si>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</si>
  <si>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</si>
  <si>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</si>
  <si>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</si>
  <si>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</si>
  <si>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</si>
  <si>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</si>
  <si>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</si>
  <si>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</si>
  <si>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</si>
  <si>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</si>
  <si>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</si>
  <si>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</si>
  <si>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</si>
  <si>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</si>
  <si>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</si>
  <si>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</si>
  <si>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</si>
  <si>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</si>
  <si>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</si>
  <si>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</si>
  <si>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</si>
  <si>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</si>
  <si>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</si>
  <si>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</si>
  <si>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</si>
  <si>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</si>
  <si>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</si>
  <si>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</si>
  <si>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</si>
  <si>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</si>
  <si>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</si>
  <si>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</si>
  <si>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</si>
  <si>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</si>
  <si>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</si>
  <si>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</si>
  <si>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</si>
  <si>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</si>
  <si>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</si>
  <si>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</si>
  <si>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</si>
  <si>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</si>
  <si>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</si>
  <si>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</si>
  <si>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</si>
  <si>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</si>
  <si>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</si>
  <si>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</si>
  <si>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</si>
  <si>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</si>
  <si>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</si>
  <si>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</si>
  <si>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</si>
  <si>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</si>
  <si>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</si>
  <si>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</si>
  <si>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</si>
  <si>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</si>
  <si>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</si>
  <si>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</si>
  <si>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</si>
  <si>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</si>
  <si>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</si>
  <si>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</si>
  <si>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</si>
  <si>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</si>
  <si>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</si>
  <si>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</si>
  <si>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</si>
  <si>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</si>
  <si>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</si>
  <si>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</si>
  <si>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</si>
  <si>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</si>
  <si>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</si>
  <si>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</si>
  <si>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</si>
  <si>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</si>
  <si>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</si>
  <si>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</si>
  <si>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</si>
  <si>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</si>
  <si>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</si>
  <si>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</si>
  <si>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</si>
  <si>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</si>
  <si>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</si>
  <si>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</si>
  <si>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</si>
  <si>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</si>
  <si>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</si>
  <si>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</si>
  <si>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</si>
  <si>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</si>
  <si>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</si>
  <si>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</si>
  <si>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</si>
  <si>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</si>
  <si>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</si>
  <si>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</si>
  <si>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</si>
  <si>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</si>
  <si>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</si>
  <si>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</si>
  <si>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</si>
  <si>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</si>
  <si>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</si>
  <si>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</si>
  <si>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</si>
  <si>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</si>
  <si>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</si>
  <si>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</si>
  <si>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</si>
  <si>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</si>
  <si>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</si>
  <si>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</si>
  <si>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</si>
  <si>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</si>
  <si>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</si>
  <si>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</si>
  <si>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</si>
  <si>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</si>
  <si>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</si>
  <si>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</si>
  <si>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</si>
  <si>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</si>
  <si>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</si>
  <si>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</si>
  <si>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</si>
  <si>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</si>
  <si>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</si>
  <si>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</si>
  <si>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</si>
  <si>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</si>
  <si>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</si>
  <si>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</si>
  <si>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</si>
  <si>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</si>
  <si>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</si>
  <si>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</si>
  <si>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</si>
  <si>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</si>
  <si>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</si>
  <si>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</si>
  <si>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</si>
  <si>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</si>
  <si>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</si>
  <si>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</si>
  <si>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</si>
  <si>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</si>
  <si>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</si>
  <si>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</si>
  <si>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</si>
  <si>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</si>
  <si>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</si>
  <si>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</si>
  <si>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</si>
  <si>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</si>
  <si>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</si>
  <si>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</si>
  <si>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</si>
  <si>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</si>
  <si>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</si>
  <si>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</si>
  <si>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</si>
  <si>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</si>
  <si>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</si>
  <si>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</si>
  <si>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</si>
  <si>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</si>
  <si>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</si>
  <si>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</si>
  <si>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</si>
  <si>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</si>
  <si>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</si>
  <si>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</si>
  <si>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</si>
  <si>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</si>
  <si>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</si>
  <si>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</si>
  <si>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</si>
  <si>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</si>
  <si>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</si>
  <si>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</si>
  <si>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</si>
  <si>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</si>
  <si>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</si>
  <si>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</si>
  <si>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</si>
  <si>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</si>
  <si>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</si>
  <si>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</si>
  <si>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</si>
  <si>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</si>
  <si>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</si>
  <si>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</si>
  <si>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</si>
  <si>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</si>
  <si>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</si>
  <si>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</si>
  <si>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</si>
  <si>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</si>
  <si>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</si>
  <si>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</si>
  <si>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</si>
  <si>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</si>
  <si>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</si>
  <si>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</si>
  <si>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</si>
  <si>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</si>
  <si>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</si>
  <si>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</si>
  <si>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</si>
  <si>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</si>
  <si>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</si>
  <si>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</si>
  <si>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</si>
  <si>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</si>
  <si>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</si>
  <si>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</si>
  <si>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</si>
  <si>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</si>
  <si>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</si>
  <si>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</si>
  <si>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</si>
  <si>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</si>
  <si>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</si>
  <si>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</si>
  <si>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</si>
  <si>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</si>
  <si>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</si>
  <si>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</si>
  <si>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</si>
  <si>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</si>
  <si>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</si>
  <si>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</si>
  <si>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</si>
  <si>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</si>
  <si>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</si>
  <si>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</si>
  <si>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</si>
  <si>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</si>
  <si>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</si>
  <si>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</si>
  <si>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</si>
  <si>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</si>
  <si>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</si>
  <si>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</si>
  <si>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</si>
  <si>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</si>
  <si>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</si>
  <si>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</si>
  <si>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</si>
  <si>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</si>
  <si>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</si>
  <si>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</si>
  <si>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</si>
  <si>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</si>
  <si>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</si>
  <si>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</si>
  <si>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</si>
  <si>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</si>
  <si>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</si>
  <si>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</si>
  <si>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</si>
  <si>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</si>
  <si>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</si>
  <si>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</si>
  <si>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</si>
  <si>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</si>
  <si>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</si>
  <si>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</si>
  <si>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</si>
  <si>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</si>
  <si>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</si>
  <si>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</si>
  <si>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</si>
  <si>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</si>
  <si>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</si>
  <si>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</si>
  <si>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</si>
  <si>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</si>
  <si>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</si>
  <si>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</si>
  <si>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</si>
  <si>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</si>
  <si>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</si>
  <si>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</si>
  <si>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</si>
  <si>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</si>
  <si>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</si>
  <si>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</si>
  <si>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</si>
  <si>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</si>
  <si>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</si>
  <si>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</si>
  <si>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</si>
  <si>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</si>
  <si>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</si>
  <si>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</si>
  <si>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</si>
  <si>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</si>
  <si>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</si>
  <si>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</si>
  <si>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</si>
  <si>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</si>
  <si>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</si>
  <si>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</si>
  <si>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</si>
  <si>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</si>
  <si>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</si>
  <si>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</si>
  <si>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</si>
  <si>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</si>
  <si>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</si>
  <si>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</si>
  <si>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</si>
  <si>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</si>
  <si>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</si>
  <si>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</si>
  <si>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</si>
  <si>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</si>
  <si>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</si>
  <si>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</si>
  <si>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</si>
  <si>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</si>
  <si>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</si>
  <si>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</si>
  <si>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</si>
  <si>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</si>
  <si>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</si>
  <si>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</si>
  <si>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</si>
  <si>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</si>
  <si>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</si>
  <si>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</si>
  <si>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</si>
  <si>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</si>
  <si>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</si>
  <si>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</si>
  <si>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</si>
  <si>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</si>
  <si>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</si>
  <si>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</si>
  <si>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</si>
  <si>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</si>
  <si>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</si>
  <si>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</si>
  <si>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</si>
  <si>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</si>
  <si>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</si>
  <si>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</si>
  <si>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</si>
  <si>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</si>
  <si>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</si>
  <si>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</si>
  <si>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</si>
  <si>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</si>
  <si>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</si>
  <si>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</si>
  <si>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</si>
  <si>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</si>
  <si>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</si>
  <si>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</si>
  <si>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</si>
  <si>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</si>
  <si>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</si>
  <si>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</si>
  <si>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</si>
  <si>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</si>
  <si>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</si>
  <si>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</si>
  <si>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</si>
  <si>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</si>
  <si>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</si>
  <si>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</si>
  <si>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</si>
  <si>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</si>
  <si>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</si>
  <si>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</si>
  <si>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</si>
  <si>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</si>
  <si>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</si>
  <si>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</si>
  <si>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</si>
  <si>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</si>
  <si>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</si>
  <si>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</si>
  <si>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</si>
  <si>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</si>
  <si>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</si>
  <si>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</si>
  <si>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</si>
  <si>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</si>
  <si>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</si>
  <si>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</si>
  <si>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</si>
  <si>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</si>
  <si>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</si>
  <si>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</si>
  <si>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</si>
  <si>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</si>
  <si>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</si>
  <si>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</si>
  <si>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</si>
  <si>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</si>
  <si>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</si>
  <si>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</si>
  <si>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</si>
  <si>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</si>
  <si>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</si>
  <si>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</si>
  <si>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</si>
  <si>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</si>
  <si>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</si>
  <si>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</si>
  <si>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</si>
  <si>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</si>
  <si>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</si>
  <si>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</si>
  <si>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</si>
  <si>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</si>
  <si>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</si>
  <si>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</si>
  <si>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</si>
  <si>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</si>
  <si>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</si>
  <si>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</si>
  <si>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</si>
  <si>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</si>
  <si>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</si>
  <si>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</si>
  <si>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</si>
  <si>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</si>
  <si>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</si>
  <si>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</si>
  <si>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</si>
  <si>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</si>
  <si>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</si>
  <si>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</si>
  <si>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</si>
  <si>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</si>
  <si>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</si>
  <si>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</si>
  <si>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</si>
  <si>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</si>
  <si>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</si>
  <si>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</si>
  <si>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</si>
  <si>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</si>
  <si>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</si>
  <si>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</si>
  <si>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</si>
  <si>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</si>
  <si>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</si>
  <si>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</si>
  <si>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</si>
  <si>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</si>
  <si>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</si>
  <si>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</si>
  <si>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</si>
  <si>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</si>
  <si>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</si>
  <si>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</si>
  <si>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</si>
  <si>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</si>
  <si>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</si>
  <si>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</si>
  <si>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</si>
  <si>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</si>
  <si>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</si>
  <si>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</si>
  <si>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</si>
  <si>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</si>
  <si>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</si>
  <si>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</si>
  <si>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</si>
  <si>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</si>
  <si>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</si>
  <si>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</si>
  <si>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</si>
  <si>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</si>
  <si>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</si>
  <si>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</si>
  <si>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</si>
  <si>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</si>
  <si>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</si>
  <si>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</si>
  <si>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</si>
  <si>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</si>
  <si>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</si>
  <si>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</si>
  <si>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</si>
  <si>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</si>
  <si>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</si>
  <si>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</si>
  <si>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</si>
  <si>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</si>
  <si>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</si>
  <si>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</si>
  <si>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</si>
  <si>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</si>
  <si>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</si>
  <si>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</si>
  <si>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</si>
  <si>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</si>
  <si>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</si>
  <si>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</si>
  <si>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</si>
  <si>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</si>
  <si>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</si>
  <si>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</si>
  <si>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</si>
  <si>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</si>
  <si>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</si>
  <si>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</si>
  <si>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</si>
  <si>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</si>
  <si>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</si>
  <si>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</si>
  <si>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</si>
  <si>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</si>
  <si>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</si>
  <si>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</si>
  <si>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</si>
  <si>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</si>
  <si>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</si>
  <si>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</si>
  <si>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</si>
  <si>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</si>
  <si>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</si>
  <si>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</si>
  <si>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</si>
  <si>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</si>
  <si>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</si>
  <si>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</si>
  <si>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</si>
  <si>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</si>
  <si>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</si>
  <si>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</si>
  <si>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</si>
  <si>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</si>
  <si>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</si>
  <si>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</si>
  <si>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</si>
  <si>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</si>
  <si>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</si>
  <si>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</si>
  <si>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</si>
  <si>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</si>
  <si>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</si>
  <si>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</si>
  <si>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</si>
  <si>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</si>
  <si>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</si>
  <si>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</si>
  <si>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</si>
  <si>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</si>
  <si>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</si>
  <si>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</si>
  <si>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</si>
  <si>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</si>
  <si>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</si>
  <si>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</si>
  <si>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</si>
  <si>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</si>
  <si>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</si>
  <si>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</si>
  <si>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</si>
  <si>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</si>
  <si>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</si>
  <si>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</si>
  <si>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</si>
  <si>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</si>
  <si>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</si>
  <si>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</si>
  <si>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</si>
  <si>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</si>
  <si>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</si>
  <si>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</si>
  <si>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</si>
  <si>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</si>
  <si>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</si>
  <si>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</si>
  <si>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</si>
  <si>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</si>
  <si>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</si>
  <si>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</si>
  <si>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</si>
  <si>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</si>
  <si>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</si>
  <si>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</si>
  <si>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</si>
  <si>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</si>
  <si>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</si>
  <si>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</si>
  <si>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</si>
  <si>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</si>
  <si>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</si>
  <si>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</si>
  <si>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</si>
  <si>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</si>
  <si>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</si>
  <si>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</si>
  <si>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</si>
  <si>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</si>
  <si>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</si>
  <si>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</si>
  <si>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</si>
  <si>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</si>
  <si>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</si>
  <si>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</si>
  <si>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</si>
  <si>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</si>
  <si>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</si>
  <si>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</si>
  <si>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</si>
  <si>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</si>
  <si>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</si>
  <si>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</si>
  <si>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</si>
  <si>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</si>
  <si>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</si>
  <si>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</si>
  <si>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</si>
  <si>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</si>
  <si>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</si>
  <si>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</si>
  <si>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</si>
  <si>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</si>
  <si>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</si>
  <si>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</si>
  <si>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</si>
  <si>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</si>
  <si>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</si>
  <si>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</si>
  <si>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</si>
  <si>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</si>
  <si>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</si>
  <si>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</si>
  <si>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</si>
  <si>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</si>
  <si>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</si>
  <si>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</si>
  <si>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</si>
  <si>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</si>
  <si>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</si>
  <si>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</si>
  <si>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</si>
  <si>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</si>
  <si>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</si>
  <si>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</si>
  <si>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</si>
  <si>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</si>
  <si>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</si>
  <si>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</si>
  <si>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</si>
  <si>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</si>
  <si>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</si>
  <si>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</si>
  <si>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</si>
  <si>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</si>
  <si>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</si>
  <si>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</si>
  <si>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</si>
  <si>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</si>
  <si>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</si>
  <si>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</si>
  <si>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</si>
  <si>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</si>
  <si>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</si>
  <si>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</si>
  <si>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</si>
  <si>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</si>
  <si>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</si>
  <si>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</si>
  <si>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</si>
  <si>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</si>
  <si>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</si>
  <si>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</si>
  <si>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</si>
  <si>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</si>
  <si>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</si>
  <si>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</si>
  <si>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</si>
  <si>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</si>
  <si>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</si>
  <si>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</si>
  <si>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</si>
  <si>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</si>
  <si>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</si>
  <si>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</si>
  <si>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</si>
  <si>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</si>
  <si>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</si>
  <si>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</si>
  <si>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</si>
  <si>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</si>
  <si>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</si>
  <si>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</si>
  <si>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</si>
  <si>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</si>
  <si>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</si>
  <si>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</si>
  <si>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</si>
  <si>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</si>
  <si>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</si>
  <si>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</si>
  <si>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</si>
  <si>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</si>
  <si>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</si>
  <si>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</si>
  <si>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</si>
  <si>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</si>
  <si>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</si>
  <si>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</si>
  <si>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</si>
  <si>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</si>
  <si>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</si>
  <si>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</si>
  <si>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</si>
  <si>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</si>
  <si>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</si>
  <si>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</si>
  <si>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</si>
  <si>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</si>
  <si>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</si>
  <si>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</si>
  <si>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</si>
  <si>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</si>
  <si>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</si>
  <si>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</si>
  <si>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</si>
  <si>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</si>
  <si>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</si>
  <si>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</si>
  <si>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</si>
  <si>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</si>
  <si>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</si>
  <si>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</si>
  <si>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</si>
  <si>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</si>
  <si>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</si>
  <si>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</si>
  <si>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</si>
  <si>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</si>
  <si>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</si>
  <si>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</si>
  <si>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</si>
  <si>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</si>
  <si>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</si>
  <si>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</si>
  <si>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</si>
  <si>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</si>
  <si>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</si>
  <si>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</si>
  <si>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</si>
  <si>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</si>
  <si>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</si>
  <si>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</si>
  <si>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</si>
  <si>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</si>
  <si>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</si>
  <si>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</si>
  <si>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</si>
  <si>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</si>
  <si>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</si>
  <si>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</si>
  <si>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</si>
  <si>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</si>
  <si>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</si>
  <si>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</si>
  <si>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</si>
  <si>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</si>
  <si>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</si>
  <si>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</si>
  <si>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</si>
  <si>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</si>
  <si>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</si>
  <si>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</si>
  <si>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</si>
  <si>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</si>
  <si>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</si>
  <si>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</si>
  <si>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</si>
  <si>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</si>
  <si>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</si>
  <si>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</si>
  <si>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</si>
  <si>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</si>
  <si>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</si>
  <si>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</si>
  <si>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</si>
  <si>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</si>
  <si>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</si>
  <si>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</si>
  <si>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</si>
  <si>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</si>
  <si>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</si>
  <si>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</si>
  <si>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</si>
  <si>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</si>
  <si>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</si>
  <si>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</si>
  <si>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</si>
  <si>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</si>
  <si>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</si>
  <si>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</si>
  <si>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</si>
  <si>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</si>
  <si>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</si>
  <si>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</si>
  <si>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</si>
  <si>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</si>
  <si>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</si>
  <si>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</si>
  <si>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</si>
  <si>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</si>
  <si>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</si>
  <si>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</si>
  <si>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</si>
  <si>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</si>
  <si>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</si>
  <si>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</si>
  <si>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</si>
  <si>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</si>
  <si>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</si>
  <si>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</si>
  <si>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</si>
  <si>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</si>
  <si>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</si>
  <si>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</si>
  <si>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</si>
  <si>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</si>
  <si>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</si>
  <si>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</si>
  <si>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</si>
  <si>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</si>
  <si>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</si>
  <si>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</si>
  <si>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</si>
  <si>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</si>
  <si>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</si>
  <si>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</si>
  <si>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</si>
  <si>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</si>
  <si>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</si>
  <si>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</si>
  <si>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</si>
  <si>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</si>
  <si>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</si>
  <si>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</si>
  <si>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</si>
  <si>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</si>
  <si>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</si>
  <si>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</si>
  <si>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</si>
  <si>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</si>
  <si>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</si>
  <si>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</si>
  <si>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</si>
  <si>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</si>
  <si>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</si>
  <si>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</si>
  <si>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</si>
  <si>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</si>
  <si>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</si>
  <si>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</si>
  <si>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</si>
  <si>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</si>
  <si>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</si>
  <si>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</si>
  <si>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</si>
  <si>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</si>
  <si>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</si>
  <si>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</si>
  <si>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</si>
  <si>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</si>
  <si>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</si>
  <si>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</si>
  <si>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</si>
  <si>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</si>
  <si>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</si>
  <si>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</si>
  <si>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</si>
  <si>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</si>
  <si>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</si>
  <si>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</si>
  <si>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</si>
  <si>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</si>
  <si>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</si>
  <si>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</si>
  <si>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</si>
  <si>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</si>
  <si>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</si>
  <si>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</si>
  <si>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</si>
  <si>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</si>
  <si>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</si>
  <si>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</si>
  <si>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</si>
  <si>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</si>
  <si>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</si>
  <si>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</si>
  <si>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</si>
  <si>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</si>
  <si>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</si>
  <si>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</si>
  <si>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</si>
  <si>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</si>
  <si>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</si>
  <si>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</si>
  <si>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</si>
  <si>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</si>
  <si>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</si>
  <si>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</si>
  <si>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</si>
  <si>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</si>
  <si>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</si>
  <si>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</si>
  <si>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</si>
  <si>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</si>
  <si>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</si>
  <si>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</si>
  <si>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</si>
  <si>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</si>
  <si>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</si>
  <si>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</si>
  <si>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</si>
  <si>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</si>
  <si>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</si>
  <si>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</si>
  <si>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</si>
  <si>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</si>
  <si>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</si>
  <si>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</si>
  <si>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</si>
  <si>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</si>
  <si>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</si>
  <si>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</si>
  <si>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</si>
  <si>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</si>
  <si>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</si>
  <si>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</si>
  <si>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</si>
  <si>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</si>
  <si>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</si>
  <si>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</si>
  <si>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</si>
  <si>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</si>
  <si>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</si>
  <si>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</si>
  <si>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</si>
  <si>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</si>
  <si>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</si>
  <si>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</si>
  <si>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</si>
  <si>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</si>
  <si>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</si>
  <si>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</si>
  <si>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</si>
  <si>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</si>
  <si>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</si>
  <si>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</si>
  <si>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</si>
  <si>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</si>
  <si>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</si>
  <si>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</si>
  <si>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</si>
  <si>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</si>
  <si>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</si>
  <si>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</si>
  <si>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</si>
  <si>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</si>
  <si>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</si>
  <si>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</si>
  <si>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</si>
  <si>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</si>
  <si>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</si>
  <si>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</si>
  <si>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</si>
  <si>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</si>
  <si>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</si>
  <si>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</si>
  <si>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</si>
  <si>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</si>
  <si>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</si>
  <si>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</si>
  <si>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</si>
  <si>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</si>
  <si>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</si>
  <si>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</si>
  <si>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</si>
  <si>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</si>
  <si>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</si>
  <si>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</si>
  <si>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</si>
  <si>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</si>
  <si>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</si>
  <si>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</si>
  <si>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</si>
  <si>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</si>
  <si>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</si>
  <si>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</si>
  <si>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</si>
  <si>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</si>
  <si>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</si>
  <si>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</si>
  <si>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</si>
  <si>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</si>
  <si>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</si>
  <si>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</si>
  <si>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</si>
  <si>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</si>
  <si>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</si>
  <si>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</si>
  <si>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</si>
  <si>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</si>
  <si>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</si>
  <si>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</si>
  <si>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</si>
  <si>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</si>
  <si>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</si>
  <si>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</si>
  <si>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</si>
  <si>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</si>
  <si>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</si>
  <si>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</si>
  <si>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</si>
  <si>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</si>
  <si>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</si>
  <si>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</si>
  <si>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</si>
  <si>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</si>
  <si>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</si>
  <si>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</si>
  <si>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</si>
  <si>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</si>
  <si>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</si>
  <si>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</si>
  <si>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</si>
  <si>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</si>
  <si>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</si>
  <si>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</si>
  <si>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</si>
  <si>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</si>
  <si>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</si>
  <si>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</si>
  <si>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</si>
  <si>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</si>
  <si>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</si>
  <si>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</si>
  <si>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</si>
  <si>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</si>
  <si>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</si>
  <si>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</si>
  <si>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</si>
  <si>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</si>
  <si>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</si>
  <si>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</si>
  <si>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</si>
  <si>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</si>
  <si>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</si>
  <si>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</si>
  <si>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</si>
  <si>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</si>
  <si>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</si>
  <si>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</si>
  <si>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</si>
  <si>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</si>
  <si>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</si>
  <si>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</si>
  <si>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</si>
  <si>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</si>
  <si>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</si>
  <si>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</si>
  <si>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</si>
  <si>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</si>
  <si>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</si>
  <si>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</si>
  <si>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</si>
  <si>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</si>
  <si>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</si>
  <si>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</si>
  <si>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</si>
  <si>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</si>
  <si>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</si>
  <si>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</si>
  <si>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</si>
  <si>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</si>
  <si>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</si>
  <si>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</si>
  <si>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</si>
  <si>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</si>
  <si>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</si>
  <si>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</si>
  <si>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</si>
  <si>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</si>
  <si>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</si>
  <si>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</si>
  <si>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</si>
  <si>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</si>
  <si>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</si>
  <si>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</si>
  <si>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</si>
  <si>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</si>
  <si>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</si>
  <si>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</si>
  <si>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</si>
  <si>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</si>
  <si>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</si>
  <si>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</si>
  <si>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</si>
  <si>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</si>
  <si>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</si>
  <si>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</si>
  <si>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</si>
  <si>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</si>
  <si>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</si>
  <si>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</si>
  <si>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</si>
  <si>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</si>
  <si>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</si>
  <si>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</si>
  <si>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</si>
  <si>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</si>
  <si>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</si>
  <si>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</si>
  <si>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</si>
  <si>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</si>
  <si>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</si>
  <si>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</si>
  <si>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</si>
  <si>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</si>
  <si>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</si>
  <si>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</si>
  <si>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</si>
  <si>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</si>
  <si>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</si>
  <si>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</si>
  <si>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</si>
  <si>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</si>
  <si>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</si>
  <si>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</si>
  <si>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</si>
  <si>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</si>
  <si>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</si>
  <si>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</si>
  <si>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</si>
  <si>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</si>
  <si>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</si>
  <si>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</si>
  <si>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</si>
  <si>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</si>
  <si>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</si>
  <si>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</si>
  <si>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</si>
  <si>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</si>
  <si>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</si>
  <si>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</si>
  <si>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</si>
  <si>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</si>
  <si>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</si>
  <si>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</si>
  <si>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</si>
  <si>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</si>
  <si>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</si>
  <si>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</si>
  <si>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</si>
  <si>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</si>
  <si>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</si>
  <si>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</si>
  <si>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</si>
  <si>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</si>
  <si>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</si>
  <si>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</si>
  <si>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</si>
  <si>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</si>
  <si>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</si>
  <si>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</si>
  <si>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</si>
  <si>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</si>
  <si>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</si>
  <si>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</si>
  <si>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</si>
  <si>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</si>
  <si>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</si>
  <si>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</si>
  <si>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</si>
  <si>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</si>
  <si>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</si>
  <si>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</si>
  <si>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</si>
  <si>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</si>
  <si>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</si>
  <si>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</si>
  <si>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</si>
  <si>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</si>
  <si>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</si>
  <si>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</si>
  <si>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</si>
  <si>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</si>
  <si>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</si>
  <si>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</si>
  <si>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</si>
  <si>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</si>
  <si>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</si>
  <si>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</si>
  <si>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</si>
  <si>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</si>
  <si>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</si>
  <si>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</si>
  <si>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</si>
  <si>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</si>
  <si>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</si>
  <si>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</si>
  <si>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</si>
  <si>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</si>
  <si>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</si>
  <si>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</si>
  <si>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</si>
  <si>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</si>
  <si>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</si>
  <si>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</si>
  <si>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</si>
  <si>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</si>
  <si>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</si>
  <si>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</si>
  <si>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</si>
  <si>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</si>
  <si>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</si>
  <si>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</si>
  <si>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</si>
  <si>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</si>
  <si>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</si>
  <si>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</si>
  <si>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</si>
  <si>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</si>
  <si>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</si>
  <si>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</si>
  <si>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</si>
  <si>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</si>
  <si>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</si>
  <si>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</si>
  <si>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</si>
  <si>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</si>
  <si>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</si>
  <si>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</si>
  <si>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</si>
  <si>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</si>
  <si>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</si>
  <si>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</si>
  <si>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</si>
  <si>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</si>
  <si>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</si>
  <si>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</si>
  <si>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</si>
  <si>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</si>
  <si>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</si>
  <si>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</si>
  <si>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</si>
  <si>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</si>
  <si>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</si>
  <si>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</si>
  <si>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</si>
  <si>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</si>
  <si>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</si>
  <si>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</si>
  <si>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</si>
  <si>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</si>
  <si>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</si>
  <si>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</si>
  <si>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</si>
  <si>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</si>
  <si>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</si>
  <si>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</si>
  <si>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</si>
  <si>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</si>
  <si>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</si>
  <si>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</si>
  <si>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</si>
  <si>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</si>
  <si>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</si>
  <si>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</si>
  <si>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</si>
  <si>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</si>
  <si>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</si>
  <si>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</si>
  <si>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</si>
  <si>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</si>
  <si>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</si>
  <si>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</si>
  <si>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</si>
  <si>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</si>
  <si>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</si>
  <si>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</si>
  <si>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</si>
  <si>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</si>
  <si>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</si>
  <si>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</si>
  <si>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</si>
  <si>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</si>
  <si>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</si>
  <si>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</si>
  <si>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</si>
  <si>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</si>
  <si>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</si>
  <si>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</si>
  <si>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</si>
  <si>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</si>
  <si>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</si>
  <si>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</si>
  <si>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</si>
  <si>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</si>
  <si>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</si>
  <si>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</si>
  <si>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</si>
  <si>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</si>
  <si>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</si>
  <si>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</si>
  <si>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</si>
  <si>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</si>
  <si>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</si>
  <si>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</si>
  <si>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</si>
  <si>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</si>
  <si>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</si>
  <si>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</si>
  <si>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</si>
  <si>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</si>
  <si>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</si>
  <si>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</si>
  <si>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</si>
  <si>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</si>
  <si>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</si>
  <si>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</si>
  <si>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</si>
  <si>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</si>
  <si>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</si>
  <si>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</si>
  <si>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</si>
  <si>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</si>
  <si>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</si>
  <si>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</si>
  <si>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</si>
  <si>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</si>
  <si>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</si>
  <si>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</si>
  <si>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</si>
  <si>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</si>
  <si>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</si>
  <si>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</si>
  <si>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</si>
  <si>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</si>
  <si>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</si>
  <si>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</si>
  <si>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</si>
  <si>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</si>
  <si>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</si>
  <si>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</si>
  <si>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</si>
  <si>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</si>
  <si>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</si>
  <si>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</si>
  <si>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</si>
  <si>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</si>
  <si>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</si>
  <si>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</si>
  <si>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</si>
  <si>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</si>
  <si>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</si>
  <si>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</si>
  <si>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</si>
  <si>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</si>
  <si>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</si>
  <si>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</si>
  <si>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</si>
  <si>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</si>
  <si>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</si>
  <si>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</si>
  <si>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</si>
  <si>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</si>
  <si>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</si>
  <si>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</si>
  <si>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</si>
  <si>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</si>
  <si>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</si>
  <si>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</si>
  <si>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</si>
  <si>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</si>
  <si>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</si>
  <si>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</si>
  <si>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</si>
  <si>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</si>
  <si>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</si>
  <si>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</si>
  <si>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</si>
  <si>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</si>
  <si>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</si>
  <si>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</si>
  <si>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</si>
  <si>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</si>
  <si>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</si>
  <si>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</si>
  <si>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</si>
  <si>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</si>
  <si>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</si>
  <si>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</si>
  <si>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</si>
  <si>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</si>
  <si>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</si>
  <si>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</si>
  <si>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</si>
  <si>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</si>
  <si>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</si>
  <si>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</si>
  <si>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</si>
  <si>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</si>
  <si>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</si>
  <si>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</si>
  <si>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</si>
  <si>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</si>
  <si>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</si>
  <si>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</si>
  <si>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</si>
  <si>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</si>
  <si>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</si>
  <si>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</si>
  <si>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</si>
  <si>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</si>
  <si>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</si>
  <si>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</si>
  <si>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</si>
  <si>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</si>
  <si>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</si>
  <si>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</si>
  <si>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</si>
  <si>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</si>
  <si>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</si>
  <si>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</si>
  <si>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</si>
  <si>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</si>
  <si>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</si>
  <si>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</si>
  <si>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</si>
  <si>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</si>
  <si>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</si>
  <si>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</si>
  <si>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</si>
  <si>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</si>
  <si>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</si>
  <si>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</si>
  <si>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</si>
  <si>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</si>
  <si>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</si>
  <si>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</si>
  <si>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</si>
  <si>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</si>
  <si>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</si>
  <si>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</si>
  <si>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</si>
  <si>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</si>
  <si>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</si>
  <si>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</si>
  <si>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</si>
  <si>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</si>
  <si>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</si>
  <si>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</si>
  <si>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</si>
  <si>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</si>
  <si>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</si>
  <si>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</si>
  <si>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</si>
  <si>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</si>
  <si>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</si>
  <si>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</si>
  <si>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</si>
  <si>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</si>
  <si>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</si>
  <si>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</si>
  <si>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</si>
  <si>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</si>
  <si>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</si>
  <si>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</si>
  <si>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</si>
  <si>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</si>
  <si>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</si>
  <si>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</si>
  <si>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</si>
  <si>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</si>
  <si>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</si>
  <si>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</si>
  <si>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</si>
  <si>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</si>
  <si>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</si>
  <si>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</si>
  <si>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</si>
  <si>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</si>
  <si>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</si>
  <si>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</si>
  <si>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</si>
  <si>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</si>
  <si>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</si>
  <si>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</si>
  <si>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</si>
  <si>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</si>
  <si>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</si>
  <si>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</si>
  <si>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</si>
  <si>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</si>
  <si>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</si>
  <si>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</si>
  <si>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</si>
  <si>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</si>
  <si>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</si>
  <si>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</si>
  <si>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</si>
  <si>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</si>
  <si>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</si>
  <si>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</si>
  <si>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</si>
  <si>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</si>
  <si>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</si>
  <si>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</si>
  <si>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</si>
  <si>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</si>
  <si>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</si>
  <si>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</si>
  <si>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</si>
  <si>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</si>
  <si>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</si>
  <si>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</si>
  <si>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</si>
  <si>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</si>
  <si>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</si>
  <si>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</si>
  <si>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</si>
  <si>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</si>
  <si>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</si>
  <si>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</si>
  <si>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</si>
  <si>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</si>
  <si>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</si>
  <si>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</si>
  <si>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</si>
  <si>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</si>
  <si>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</si>
  <si>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</si>
  <si>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</si>
  <si>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</si>
  <si>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</si>
  <si>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</si>
  <si>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</si>
  <si>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</si>
  <si>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</si>
  <si>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</si>
  <si>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</si>
  <si>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</si>
  <si>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</si>
  <si>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</si>
  <si>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</si>
  <si>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</si>
  <si>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</si>
  <si>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</si>
  <si>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</si>
  <si>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</si>
  <si>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</si>
  <si>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</si>
  <si>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</si>
  <si>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</si>
  <si>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</si>
  <si>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</si>
  <si>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</si>
  <si>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</si>
  <si>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</si>
  <si>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</si>
  <si>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</si>
  <si>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</si>
  <si>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</si>
  <si>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</si>
  <si>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</si>
  <si>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</si>
  <si>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</si>
  <si>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</si>
  <si>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</si>
  <si>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</si>
  <si>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</si>
  <si>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</si>
  <si>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</si>
  <si>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</si>
  <si>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</si>
  <si>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</si>
  <si>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</si>
  <si>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</si>
  <si>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</si>
  <si>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</si>
  <si>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</si>
  <si>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</si>
  <si>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</si>
  <si>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</si>
  <si>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</si>
  <si>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</si>
  <si>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</si>
  <si>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</si>
  <si>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</si>
  <si>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</si>
  <si>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</si>
  <si>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</si>
  <si>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</si>
  <si>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</si>
  <si>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</si>
  <si>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</si>
  <si>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</si>
  <si>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</si>
  <si>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</si>
  <si>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</si>
  <si>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</si>
  <si>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</si>
  <si>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</si>
  <si>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</si>
  <si>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</si>
  <si>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</si>
  <si>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</si>
  <si>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</si>
  <si>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</si>
  <si>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</si>
  <si>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</si>
  <si>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</si>
  <si>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</si>
  <si>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</si>
  <si>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</si>
  <si>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</si>
  <si>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</si>
  <si>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</si>
  <si>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</si>
  <si>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</si>
  <si>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</si>
  <si>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</si>
  <si>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</si>
  <si>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</si>
  <si>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</si>
  <si>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</si>
  <si>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</si>
  <si>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</si>
  <si>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</si>
  <si>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</si>
  <si>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</si>
  <si>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</si>
  <si>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</si>
  <si>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</si>
  <si>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</si>
  <si>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</si>
  <si>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</si>
  <si>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</si>
  <si>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</si>
  <si>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</si>
  <si>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</si>
  <si>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</si>
  <si>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</si>
  <si>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</si>
  <si>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</si>
  <si>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</si>
  <si>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</si>
  <si>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</si>
  <si>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</si>
  <si>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</si>
  <si>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</si>
  <si>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</si>
  <si>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</si>
  <si>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</si>
  <si>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</si>
  <si>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</si>
  <si>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</si>
  <si>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</si>
  <si>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</si>
  <si>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</si>
  <si>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</si>
  <si>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</si>
  <si>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</si>
  <si>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</si>
  <si>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</si>
  <si>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</si>
  <si>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</si>
  <si>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</si>
  <si>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</si>
  <si>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</si>
  <si>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</si>
  <si>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</si>
  <si>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</si>
  <si>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</si>
  <si>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</si>
  <si>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</si>
  <si>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</si>
  <si>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</si>
  <si>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</si>
  <si>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</si>
  <si>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</si>
  <si>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</si>
  <si>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</si>
  <si>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</si>
  <si>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</si>
  <si>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</si>
  <si>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</si>
  <si>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</si>
  <si>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</si>
  <si>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</si>
  <si>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</si>
  <si>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</si>
  <si>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</si>
  <si>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</si>
  <si>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</si>
  <si>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</si>
  <si>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</si>
  <si>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</si>
  <si>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</si>
  <si>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</si>
  <si>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</si>
  <si>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</si>
  <si>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</si>
  <si>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</si>
  <si>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</si>
  <si>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</si>
  <si>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</si>
  <si>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</si>
  <si>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</si>
  <si>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</si>
  <si>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</si>
  <si>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</si>
  <si>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</si>
  <si>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</si>
  <si>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</si>
  <si>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</si>
  <si>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</si>
  <si>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</si>
  <si>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</si>
  <si>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</si>
  <si>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</si>
  <si>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</si>
  <si>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</si>
  <si>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</si>
  <si>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</si>
  <si>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</si>
  <si>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</si>
  <si>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</si>
  <si>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</si>
  <si>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</si>
  <si>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</si>
  <si>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</si>
  <si>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</si>
  <si>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</si>
  <si>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</si>
  <si>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</si>
  <si>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</si>
  <si>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</si>
  <si>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</si>
  <si>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</si>
  <si>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</si>
  <si>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</si>
  <si>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</si>
  <si>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</si>
  <si>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</si>
  <si>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</si>
  <si>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</si>
  <si>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</si>
  <si>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</si>
  <si>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</si>
  <si>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</si>
  <si>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</si>
  <si>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</si>
  <si>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</si>
  <si>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</si>
  <si>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</si>
  <si>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</si>
  <si>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</si>
  <si>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</si>
  <si>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</si>
  <si>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</si>
  <si>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</si>
  <si>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</si>
  <si>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</si>
  <si>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</si>
  <si>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</si>
  <si>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</si>
  <si>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</si>
  <si>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</si>
  <si>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</si>
  <si>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</si>
  <si>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</si>
  <si>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</si>
  <si>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</si>
  <si>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</si>
  <si>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</si>
  <si>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</si>
  <si>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</si>
  <si>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</si>
  <si>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</si>
  <si>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</si>
  <si>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</si>
  <si>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</si>
  <si>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</si>
  <si>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</si>
  <si>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</si>
  <si>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</si>
  <si>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</si>
  <si>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</si>
  <si>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</si>
  <si>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</si>
  <si>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</si>
  <si>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</si>
  <si>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</si>
  <si>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</si>
  <si>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</si>
  <si>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</si>
  <si>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</si>
  <si>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</si>
  <si>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</si>
  <si>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</si>
  <si>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</si>
  <si>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</si>
  <si>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</si>
  <si>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</si>
  <si>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</si>
  <si>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</si>
  <si>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</si>
  <si>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</si>
  <si>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</si>
  <si>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</si>
  <si>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</si>
  <si>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</si>
  <si>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</si>
  <si>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</si>
  <si>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</si>
  <si>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</si>
  <si>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</si>
  <si>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</si>
  <si>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</si>
  <si>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</si>
  <si>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</si>
  <si>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</si>
  <si>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</si>
  <si>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</si>
  <si>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</si>
  <si>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</si>
  <si>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</si>
  <si>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</si>
  <si>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</si>
  <si>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</si>
  <si>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</si>
  <si>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</si>
  <si>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</si>
  <si>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</si>
  <si>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</si>
  <si>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</si>
  <si>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</si>
  <si>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</si>
  <si>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</si>
  <si>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</si>
  <si>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</si>
  <si>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</si>
  <si>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</si>
  <si>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</si>
  <si>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</si>
  <si>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</si>
  <si>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</si>
  <si>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</si>
  <si>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</si>
  <si>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</si>
  <si>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</si>
  <si>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</si>
  <si>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</si>
  <si>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</si>
  <si>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</si>
  <si>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</si>
  <si>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</si>
  <si>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</si>
  <si>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</si>
  <si>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</si>
  <si>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</si>
  <si>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</si>
  <si>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</si>
  <si>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</si>
  <si>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</si>
  <si>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</si>
  <si>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</si>
  <si>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</si>
  <si>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</si>
  <si>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</si>
  <si>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</si>
  <si>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</si>
  <si>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</si>
  <si>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</si>
  <si>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</si>
  <si>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</si>
  <si>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</si>
  <si>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</si>
  <si>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</si>
  <si>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</si>
  <si>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</si>
  <si>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</si>
  <si>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</si>
  <si>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</si>
  <si>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</si>
  <si>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</si>
  <si>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</si>
  <si>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</si>
  <si>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</si>
  <si>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</si>
  <si>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</si>
  <si>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</si>
  <si>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</si>
  <si>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</si>
  <si>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</si>
  <si>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</si>
  <si>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</si>
  <si>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</si>
  <si>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</si>
  <si>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</si>
  <si>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</si>
  <si>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</si>
  <si>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</si>
  <si>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</si>
  <si>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</si>
  <si>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</si>
  <si>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</si>
  <si>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</si>
  <si>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</si>
  <si>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</si>
  <si>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</si>
  <si>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</si>
  <si>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</si>
  <si>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</si>
  <si>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</si>
  <si>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</si>
  <si>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</si>
  <si>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</si>
  <si>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</si>
  <si>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</si>
  <si>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</si>
  <si>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</si>
  <si>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</si>
  <si>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</si>
  <si>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</si>
  <si>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</si>
  <si>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</si>
  <si>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</si>
  <si>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</si>
  <si>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</si>
  <si>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</si>
  <si>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</si>
  <si>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</si>
  <si>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</si>
  <si>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</si>
  <si>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</si>
  <si>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</si>
  <si>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</si>
  <si>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</si>
  <si>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</si>
  <si>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</si>
  <si>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</si>
  <si>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</si>
  <si>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</si>
  <si>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</si>
  <si>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</si>
  <si>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</si>
  <si>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</si>
  <si>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</si>
  <si>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</si>
  <si>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</si>
  <si>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</si>
  <si>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</si>
  <si>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</si>
  <si>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</si>
  <si>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</si>
  <si>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</si>
  <si>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</si>
  <si>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</si>
  <si>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</si>
  <si>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</si>
  <si>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</si>
  <si>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</si>
  <si>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</si>
  <si>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</si>
  <si>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</si>
  <si>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</si>
  <si>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</si>
  <si>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</si>
  <si>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</si>
  <si>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</si>
  <si>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</si>
  <si>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</si>
  <si>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</si>
  <si>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</si>
  <si>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</si>
  <si>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</si>
  <si>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</si>
  <si>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</si>
  <si>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</si>
  <si>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</si>
  <si>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</si>
  <si>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</si>
  <si>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</si>
  <si>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</si>
  <si>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</si>
  <si>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</si>
  <si>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</si>
  <si>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</si>
  <si>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</si>
  <si>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</si>
  <si>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</si>
  <si>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</si>
  <si>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</si>
  <si>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</si>
  <si>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</si>
  <si>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</si>
  <si>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</si>
  <si>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</si>
  <si>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</si>
  <si>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</si>
  <si>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</si>
  <si>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</si>
  <si>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</si>
  <si>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</si>
  <si>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</si>
  <si>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</si>
  <si>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</si>
  <si>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</si>
  <si>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</si>
  <si>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</si>
  <si>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</si>
  <si>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</si>
  <si>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</si>
  <si>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</si>
  <si>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</si>
  <si>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</si>
  <si>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</si>
  <si>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</si>
  <si>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</si>
  <si>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</si>
  <si>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</si>
  <si>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</si>
  <si>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</si>
  <si>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</si>
  <si>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</si>
  <si>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</si>
  <si>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</si>
  <si>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</si>
  <si>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</si>
  <si>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</si>
  <si>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</si>
  <si>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</si>
  <si>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</si>
  <si>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</si>
  <si>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</si>
  <si>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</si>
  <si>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</si>
  <si>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</si>
  <si>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</si>
  <si>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</si>
  <si>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</si>
  <si>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</si>
  <si>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</si>
  <si>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</si>
  <si>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</si>
  <si>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</si>
  <si>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</si>
  <si>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</si>
  <si>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</si>
  <si>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</si>
  <si>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</si>
  <si>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</si>
  <si>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</si>
  <si>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</si>
  <si>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</si>
  <si>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</si>
  <si>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</si>
  <si>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</si>
  <si>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</si>
  <si>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</si>
  <si>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</si>
  <si>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</si>
  <si>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</si>
  <si>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</si>
  <si>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</si>
  <si>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</si>
  <si>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</si>
  <si>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</si>
  <si>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</si>
  <si>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</si>
  <si>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</si>
  <si>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</si>
  <si>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</si>
  <si>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</si>
  <si>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</si>
  <si>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</si>
  <si>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</si>
  <si>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</si>
  <si>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</si>
  <si>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</si>
  <si>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</si>
  <si>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</si>
  <si>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</si>
  <si>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</si>
  <si>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</si>
  <si>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</si>
  <si>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</si>
  <si>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</si>
  <si>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</si>
  <si>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</si>
  <si>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</si>
  <si>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</si>
  <si>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</si>
  <si>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</si>
  <si>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</si>
  <si>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</si>
  <si>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</si>
  <si>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</si>
  <si>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</si>
  <si>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</si>
  <si>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</si>
  <si>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</si>
  <si>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</si>
  <si>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</si>
  <si>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</si>
  <si>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</si>
  <si>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</si>
  <si>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</si>
  <si>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</si>
  <si>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</si>
  <si>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</si>
  <si>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</si>
  <si>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</si>
  <si>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</si>
  <si>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</si>
  <si>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</si>
  <si>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</si>
  <si>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</si>
  <si>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</si>
  <si>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</si>
  <si>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</si>
  <si>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</si>
  <si>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</si>
  <si>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</si>
  <si>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</si>
  <si>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</si>
  <si>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</si>
  <si>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</si>
  <si>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</si>
  <si>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</si>
  <si>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</si>
  <si>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</si>
  <si>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</si>
  <si>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</si>
  <si>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</si>
  <si>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</si>
  <si>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</si>
  <si>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</si>
  <si>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</si>
  <si>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</si>
  <si>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</si>
  <si>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</si>
  <si>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</si>
  <si>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</si>
  <si>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</si>
  <si>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</si>
  <si>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</si>
  <si>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</si>
  <si>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</si>
  <si>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</si>
  <si>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</si>
  <si>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</si>
  <si>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</si>
  <si>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</si>
  <si>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</si>
  <si>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</si>
  <si>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</si>
  <si>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</si>
  <si>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</si>
  <si>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</si>
  <si>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</si>
  <si>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</si>
  <si>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</si>
  <si>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</si>
  <si>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</si>
  <si>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</si>
  <si>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</si>
  <si>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</si>
  <si>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</si>
  <si>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</si>
  <si>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</si>
  <si>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</si>
  <si>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</si>
  <si>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</si>
  <si>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</si>
  <si>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</si>
  <si>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</si>
  <si>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</si>
  <si>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</si>
  <si>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</si>
  <si>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</si>
  <si>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</si>
  <si>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</si>
  <si>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</si>
  <si>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</si>
  <si>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</si>
  <si>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</si>
  <si>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</si>
  <si>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</si>
  <si>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</si>
  <si>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</si>
  <si>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</si>
  <si>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</si>
  <si>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</si>
  <si>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</si>
  <si>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</si>
  <si>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</si>
  <si>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</si>
  <si>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</si>
  <si>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</si>
  <si>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</si>
  <si>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</si>
  <si>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</si>
  <si>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</si>
  <si>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</si>
  <si>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</si>
  <si>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</si>
  <si>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</si>
  <si>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</si>
  <si>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</si>
  <si>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</si>
  <si>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</si>
  <si>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</si>
  <si>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</si>
  <si>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</si>
  <si>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</si>
  <si>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</si>
  <si>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</si>
  <si>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</si>
  <si>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</si>
  <si>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</si>
  <si>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</si>
  <si>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</si>
  <si>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</si>
  <si>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</si>
  <si>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</si>
  <si>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</si>
  <si>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</si>
  <si>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</si>
  <si>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</si>
  <si>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</si>
  <si>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</si>
  <si>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</si>
  <si>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</si>
  <si>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</si>
  <si>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</si>
  <si>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</si>
  <si>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</si>
  <si>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</si>
  <si>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</si>
  <si>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</si>
  <si>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</si>
  <si>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</si>
  <si>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</si>
  <si>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</si>
  <si>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</si>
  <si>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</si>
  <si>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</si>
  <si>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</si>
  <si>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</si>
  <si>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</si>
  <si>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</si>
  <si>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</si>
  <si>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</si>
  <si>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</si>
  <si>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</si>
  <si>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</si>
  <si>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</si>
  <si>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</si>
  <si>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</si>
  <si>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</si>
  <si>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</si>
  <si>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</si>
  <si>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</si>
  <si>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</si>
  <si>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</si>
  <si>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</si>
  <si>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</si>
  <si>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</si>
  <si>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</si>
  <si>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</si>
  <si>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</si>
  <si>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</si>
  <si>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</si>
  <si>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</si>
  <si>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</si>
  <si>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</si>
  <si>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</si>
  <si>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</si>
  <si>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</si>
  <si>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</si>
  <si>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</si>
  <si>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</si>
  <si>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</si>
  <si>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</si>
  <si>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</si>
  <si>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</si>
  <si>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</si>
  <si>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</si>
  <si>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</si>
  <si>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</si>
  <si>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</si>
  <si>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</si>
  <si>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</si>
  <si>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</si>
  <si>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</si>
  <si>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</si>
  <si>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</si>
  <si>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</si>
  <si>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</si>
  <si>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</si>
  <si>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</si>
  <si>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</si>
  <si>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</si>
  <si>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</si>
  <si>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</si>
  <si>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</si>
  <si>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</si>
  <si>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</si>
  <si>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</si>
  <si>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</si>
  <si>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</si>
  <si>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</si>
  <si>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</si>
  <si>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</si>
  <si>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</si>
  <si>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</si>
  <si>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</si>
  <si>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</si>
  <si>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</si>
  <si>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</si>
  <si>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</si>
  <si>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</si>
  <si>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</si>
  <si>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</si>
  <si>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</si>
  <si>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</si>
  <si>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</si>
  <si>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</si>
  <si>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</si>
  <si>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</si>
  <si>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</si>
  <si>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</si>
  <si>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</si>
  <si>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</si>
  <si>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</si>
  <si>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</si>
  <si>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</si>
  <si>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</si>
  <si>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</si>
  <si>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</si>
  <si>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</si>
  <si>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</si>
  <si>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</si>
  <si>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</si>
  <si>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</si>
  <si>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</si>
  <si>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</si>
  <si>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</si>
  <si>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</si>
  <si>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</si>
  <si>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</si>
  <si>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</si>
  <si>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</si>
  <si>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</si>
  <si>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</si>
  <si>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</si>
  <si>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</si>
  <si>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</si>
  <si>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</si>
  <si>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</si>
  <si>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</si>
  <si>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</si>
  <si>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</si>
  <si>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</si>
  <si>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</si>
  <si>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</si>
  <si>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</si>
  <si>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</si>
  <si>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</si>
  <si>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</si>
  <si>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</si>
  <si>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</si>
  <si>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</si>
  <si>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</si>
  <si>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</si>
  <si>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</si>
  <si>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</si>
  <si>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</si>
  <si>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</si>
  <si>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</si>
  <si>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</si>
  <si>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</si>
  <si>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</si>
  <si>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</si>
  <si>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</si>
  <si>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</si>
  <si>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</si>
  <si>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</si>
  <si>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</si>
  <si>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</si>
  <si>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</si>
  <si>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</si>
  <si>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</si>
  <si>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</si>
  <si>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</si>
  <si>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</si>
  <si>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</si>
  <si>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</si>
  <si>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</si>
  <si>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</si>
  <si>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</si>
  <si>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</si>
  <si>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</si>
  <si>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</si>
  <si>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</si>
  <si>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</si>
  <si>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</si>
  <si>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</si>
  <si>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</si>
  <si>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</si>
  <si>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</si>
  <si>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</si>
  <si>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</si>
  <si>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</si>
  <si>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</si>
  <si>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</si>
  <si>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</si>
  <si>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</si>
  <si>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</si>
  <si>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</si>
  <si>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</si>
  <si>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</si>
  <si>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</si>
  <si>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</si>
  <si>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</si>
  <si>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</si>
  <si>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</si>
  <si>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</si>
  <si>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</si>
  <si>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</si>
  <si>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</si>
  <si>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</si>
  <si>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</si>
  <si>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</si>
  <si>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</si>
  <si>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</si>
  <si>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</si>
  <si>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</si>
  <si>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</si>
  <si>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</si>
  <si>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</si>
  <si>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</si>
  <si>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</si>
  <si>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</si>
  <si>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</si>
  <si>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</si>
  <si>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</si>
  <si>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</si>
  <si>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</si>
  <si>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</si>
  <si>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</si>
  <si>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</si>
  <si>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</si>
  <si>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</si>
  <si>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</si>
  <si>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</si>
  <si>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</si>
  <si>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</si>
  <si>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</si>
  <si>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</si>
  <si>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</si>
  <si>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</si>
  <si>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</si>
  <si>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</si>
  <si>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</si>
  <si>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</si>
  <si>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</si>
  <si>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</si>
  <si>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</si>
  <si>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</si>
  <si>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</si>
  <si>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</si>
  <si>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</si>
  <si>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</si>
  <si>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</si>
  <si>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</si>
  <si>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</si>
  <si>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</si>
  <si>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</si>
  <si>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</si>
  <si>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</si>
  <si>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</si>
  <si>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</si>
  <si>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</si>
  <si>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</si>
  <si>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</si>
  <si>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</si>
  <si>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</si>
  <si>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</si>
  <si>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</si>
  <si>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</si>
  <si>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</si>
  <si>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</si>
  <si>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</si>
  <si>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</si>
  <si>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</si>
  <si>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</si>
  <si>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</si>
  <si>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</si>
  <si>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</si>
  <si>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</si>
  <si>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</si>
  <si>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</si>
  <si>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</si>
  <si>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</si>
  <si>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</si>
  <si>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</si>
  <si>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</si>
  <si>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</si>
  <si>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</si>
  <si>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</si>
  <si>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</si>
  <si>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</si>
  <si>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</si>
  <si>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</si>
  <si>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</si>
  <si>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</si>
  <si>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</si>
  <si>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</si>
  <si>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</si>
  <si>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</si>
  <si>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</si>
  <si>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</si>
  <si>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</si>
  <si>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</si>
  <si>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</si>
  <si>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</si>
  <si>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</si>
  <si>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</si>
  <si>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</si>
  <si>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</si>
  <si>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</si>
  <si>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</si>
  <si>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</si>
  <si>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</si>
  <si>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</si>
  <si>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</si>
  <si>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</si>
  <si>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</si>
  <si>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</si>
  <si>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</si>
  <si>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</si>
  <si>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</si>
  <si>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</si>
  <si>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</si>
  <si>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</si>
  <si>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</si>
  <si>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</si>
  <si>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</si>
  <si>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</si>
  <si>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</si>
  <si>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</si>
  <si>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</si>
  <si>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</si>
  <si>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</si>
  <si>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</si>
  <si>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</si>
  <si>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</si>
  <si>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</si>
  <si>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</si>
  <si>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</si>
  <si>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</si>
  <si>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</si>
  <si>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</si>
  <si>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</si>
  <si>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</si>
  <si>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</si>
  <si>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</si>
  <si>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</si>
  <si>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</si>
  <si>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</si>
  <si>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</si>
  <si>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</si>
  <si>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</si>
  <si>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</si>
  <si>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</si>
  <si>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</si>
  <si>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</si>
  <si>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</si>
  <si>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</si>
  <si>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</si>
  <si>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</si>
  <si>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</si>
  <si>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</si>
  <si>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</si>
  <si>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</si>
  <si>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</si>
  <si>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</si>
  <si>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</si>
  <si>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</si>
  <si>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</si>
  <si>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</si>
  <si>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</si>
  <si>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</si>
  <si>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</si>
  <si>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</si>
  <si>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</si>
  <si>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</si>
  <si>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</si>
  <si>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</si>
  <si>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</si>
  <si>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</si>
  <si>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</si>
  <si>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</si>
  <si>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</si>
  <si>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</si>
  <si>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</si>
  <si>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</si>
  <si>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</si>
  <si>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</si>
  <si>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</si>
  <si>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</si>
  <si>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</si>
  <si>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</si>
  <si>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</si>
  <si>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</si>
  <si>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</si>
  <si>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</si>
  <si>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</si>
  <si>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</si>
  <si>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</si>
  <si>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</si>
  <si>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</si>
  <si>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</si>
  <si>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</si>
  <si>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</si>
  <si>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</si>
  <si>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</si>
  <si>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</si>
  <si>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</si>
  <si>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</si>
  <si>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</si>
  <si>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</si>
  <si>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</si>
  <si>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</si>
  <si>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</si>
  <si>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</si>
  <si>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</si>
  <si>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</si>
  <si>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</si>
  <si>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</si>
  <si>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</si>
  <si>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</si>
  <si>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</si>
  <si>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</si>
  <si>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</si>
  <si>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</si>
  <si>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</si>
  <si>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</si>
  <si>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</si>
  <si>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</si>
  <si>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</si>
  <si>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</si>
  <si>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</si>
  <si>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</si>
  <si>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</si>
  <si>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</si>
  <si>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</si>
  <si>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</si>
  <si>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</si>
  <si>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</si>
  <si>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</si>
  <si>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</si>
  <si>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</si>
  <si>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</si>
  <si>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</si>
  <si>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</si>
  <si>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</si>
  <si>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</si>
  <si>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</si>
  <si>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</si>
  <si>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</si>
  <si>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</si>
  <si>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</si>
  <si>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</si>
  <si>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</si>
  <si>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</si>
  <si>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</si>
  <si>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</si>
  <si>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</si>
  <si>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</si>
  <si>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</si>
  <si>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</si>
  <si>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</si>
  <si>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</si>
  <si>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</si>
  <si>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</si>
  <si>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</si>
  <si>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</si>
  <si>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</si>
  <si>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</si>
  <si>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</si>
  <si>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</si>
  <si>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</si>
  <si>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</si>
  <si>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</si>
  <si>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</si>
  <si>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</si>
  <si>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</si>
  <si>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</si>
  <si>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</si>
  <si>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</si>
  <si>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</si>
  <si>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</si>
  <si>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</si>
  <si>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</si>
  <si>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</si>
  <si>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</si>
  <si>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</si>
  <si>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</si>
  <si>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</si>
  <si>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</si>
  <si>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</si>
  <si>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</si>
  <si>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</si>
  <si>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</si>
  <si>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</si>
  <si>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</si>
  <si>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</si>
  <si>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</si>
  <si>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</si>
  <si>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</si>
  <si>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</si>
  <si>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</si>
  <si>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</si>
  <si>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</si>
  <si>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</si>
  <si>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</si>
  <si>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</si>
  <si>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</si>
  <si>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</si>
  <si>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</si>
  <si>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</si>
  <si>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</si>
  <si>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</si>
  <si>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</si>
  <si>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</si>
  <si>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</si>
  <si>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</si>
  <si>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</si>
  <si>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</si>
  <si>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</si>
  <si>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</si>
  <si>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</si>
  <si>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</si>
  <si>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</si>
  <si>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</si>
  <si>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</si>
  <si>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</si>
  <si>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</si>
  <si>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</si>
  <si>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</si>
  <si>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</si>
  <si>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</si>
  <si>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</si>
  <si>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</si>
  <si>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</si>
  <si>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</si>
  <si>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</si>
  <si>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</si>
  <si>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</si>
  <si>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</si>
  <si>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</si>
  <si>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</si>
  <si>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</si>
  <si>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</si>
  <si>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</si>
  <si>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</si>
  <si>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</si>
  <si>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</si>
  <si>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</si>
  <si>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</si>
  <si>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</si>
  <si>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</si>
  <si>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</si>
  <si>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</si>
  <si>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</si>
  <si>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</si>
  <si>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</si>
  <si>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</si>
  <si>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</si>
  <si>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</si>
  <si>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</si>
  <si>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</si>
  <si>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</si>
  <si>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</si>
  <si>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</si>
  <si>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</si>
  <si>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</si>
  <si>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</si>
  <si>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</si>
  <si>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</si>
  <si>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</si>
  <si>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</si>
  <si>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</si>
  <si>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</si>
  <si>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</si>
  <si>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</si>
  <si>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</si>
  <si>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</si>
  <si>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</si>
  <si>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</si>
  <si>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</si>
  <si>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</si>
  <si>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</si>
  <si>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</si>
  <si>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</si>
  <si>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</si>
  <si>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</si>
  <si>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</si>
  <si>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</si>
  <si>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</si>
  <si>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</si>
  <si>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</si>
  <si>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</si>
  <si>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</si>
  <si>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</si>
  <si>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</si>
  <si>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</si>
  <si>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</si>
  <si>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</si>
  <si>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</si>
  <si>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</si>
  <si>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</si>
  <si>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</si>
  <si>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</si>
  <si>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</si>
  <si>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</si>
  <si>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</si>
  <si>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</si>
  <si>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</si>
  <si>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</si>
  <si>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</si>
  <si>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</si>
  <si>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</si>
  <si>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</si>
  <si>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</si>
  <si>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</si>
  <si>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</si>
  <si>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</si>
  <si>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</si>
  <si>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</si>
  <si>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</si>
  <si>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</si>
  <si>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</si>
  <si>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</si>
  <si>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</si>
  <si>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</si>
  <si>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</si>
  <si>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</si>
  <si>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</si>
  <si>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</si>
  <si>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</si>
  <si>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</si>
  <si>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</si>
  <si>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</si>
  <si>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</si>
  <si>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</si>
  <si>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</si>
  <si>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</si>
  <si>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</si>
  <si>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</si>
  <si>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</si>
  <si>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</si>
  <si>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</si>
  <si>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</si>
  <si>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</si>
  <si>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</si>
  <si>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</si>
  <si>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</si>
  <si>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</si>
  <si>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</si>
  <si>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</si>
  <si>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</si>
  <si>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</si>
  <si>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</si>
  <si>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</si>
  <si>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</si>
  <si>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</si>
  <si>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</si>
  <si>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</si>
  <si>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</si>
  <si>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</si>
  <si>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</si>
  <si>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</si>
  <si>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</si>
  <si>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</si>
  <si>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</si>
  <si>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</si>
  <si>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</si>
  <si>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</si>
  <si>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</si>
  <si>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</si>
  <si>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</si>
  <si>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</si>
  <si>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</si>
  <si>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</si>
  <si>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</si>
  <si>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</si>
  <si>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</si>
  <si>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</si>
  <si>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</si>
  <si>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</si>
  <si>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</si>
  <si>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</si>
  <si>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</si>
  <si>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</si>
  <si>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</si>
  <si>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</si>
  <si>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</si>
  <si>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</si>
  <si>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</si>
  <si>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</si>
  <si>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</si>
  <si>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</si>
  <si>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</si>
  <si>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</si>
  <si>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</si>
  <si>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</si>
  <si>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</si>
  <si>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</si>
  <si>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</si>
  <si>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</si>
  <si>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</si>
  <si>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</si>
  <si>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</si>
  <si>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</si>
  <si>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</si>
  <si>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</si>
  <si>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</si>
  <si>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</si>
  <si>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</si>
  <si>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</si>
  <si>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</si>
  <si>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</si>
  <si>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</si>
  <si>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</si>
  <si>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</si>
  <si>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</si>
  <si>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</si>
  <si>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</si>
  <si>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</si>
  <si>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</si>
  <si>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</si>
  <si>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</si>
  <si>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</si>
  <si>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</si>
  <si>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</si>
  <si>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</si>
  <si>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</si>
  <si>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</si>
  <si>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</si>
  <si>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</si>
  <si>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</si>
  <si>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</si>
  <si>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</si>
  <si>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</si>
  <si>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</si>
  <si>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</si>
  <si>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</si>
  <si>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</si>
  <si>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</si>
  <si>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</si>
  <si>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</si>
  <si>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</si>
  <si>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</si>
  <si>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</si>
  <si>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</si>
  <si>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</si>
  <si>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</si>
  <si>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</si>
  <si>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</si>
  <si>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</si>
  <si>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</si>
  <si>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</si>
  <si>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</si>
  <si>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</si>
  <si>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</si>
  <si>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</si>
  <si>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</si>
  <si>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</si>
  <si>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</si>
  <si>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</si>
  <si>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</si>
  <si>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</si>
  <si>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</si>
  <si>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</si>
  <si>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</si>
  <si>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</si>
  <si>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</si>
  <si>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</si>
  <si>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</si>
  <si>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</si>
  <si>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</si>
  <si>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</si>
  <si>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</si>
  <si>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</si>
  <si>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</si>
  <si>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</si>
  <si>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</si>
  <si>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</si>
  <si>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</si>
  <si>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</si>
  <si>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</si>
  <si>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</si>
  <si>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</si>
  <si>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</si>
  <si>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</si>
  <si>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</si>
  <si>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</si>
  <si>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</si>
  <si>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</si>
  <si>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</si>
  <si>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</si>
  <si>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</si>
  <si>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</si>
  <si>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</si>
  <si>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</si>
  <si>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</si>
  <si>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</si>
  <si>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</si>
  <si>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</si>
  <si>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</si>
  <si>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</si>
  <si>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</si>
  <si>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</si>
  <si>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</si>
  <si>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</si>
  <si>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</si>
  <si>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</si>
  <si>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</si>
  <si>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</si>
  <si>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</si>
  <si>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</si>
  <si>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</si>
  <si>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</si>
  <si>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</si>
  <si>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</si>
  <si>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</si>
  <si>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</si>
  <si>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</si>
  <si>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</si>
  <si>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</si>
  <si>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</si>
  <si>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</si>
  <si>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</si>
  <si>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</si>
  <si>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</si>
  <si>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</si>
  <si>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</si>
  <si>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</si>
  <si>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</si>
  <si>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</si>
  <si>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</si>
  <si>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</si>
  <si>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</si>
  <si>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</si>
  <si>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</si>
  <si>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</si>
  <si>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</si>
  <si>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</si>
  <si>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</si>
  <si>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</si>
  <si>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</si>
  <si>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</si>
  <si>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</si>
  <si>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</si>
  <si>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</si>
  <si>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</si>
  <si>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</si>
  <si>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</si>
  <si>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</si>
  <si>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</si>
  <si>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</si>
  <si>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</si>
  <si>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</si>
  <si>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</si>
  <si>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</si>
  <si>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</si>
  <si>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</si>
  <si>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</si>
  <si>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</si>
  <si>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</si>
  <si>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</si>
  <si>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</si>
  <si>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</si>
  <si>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</si>
  <si>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</si>
  <si>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</si>
  <si>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</si>
  <si>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</si>
  <si>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</si>
  <si>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</si>
  <si>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</si>
  <si>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</si>
  <si>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</si>
  <si>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</si>
  <si>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</si>
  <si>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</si>
  <si>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</si>
  <si>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</si>
  <si>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</si>
  <si>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</si>
  <si>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</si>
  <si>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</si>
  <si>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</si>
  <si>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</si>
  <si>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</si>
  <si>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</si>
  <si>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</si>
  <si>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</si>
  <si>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</si>
  <si>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</si>
  <si>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</si>
  <si>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</si>
  <si>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</si>
  <si>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</si>
  <si>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</si>
  <si>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</si>
  <si>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</si>
  <si>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</si>
  <si>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</si>
  <si>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</si>
  <si>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</si>
  <si>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</si>
  <si>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</si>
  <si>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</si>
  <si>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</si>
  <si>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</si>
  <si>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</si>
  <si>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</si>
  <si>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</si>
  <si>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</si>
  <si>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</si>
  <si>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</si>
  <si>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</si>
  <si>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</si>
  <si>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</si>
  <si>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</si>
  <si>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</si>
  <si>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</si>
  <si>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</si>
  <si>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</si>
  <si>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</si>
  <si>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</si>
  <si>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</si>
  <si>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</si>
  <si>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</si>
  <si>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</si>
  <si>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</si>
  <si>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</si>
  <si>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</si>
  <si>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</si>
  <si>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</si>
  <si>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</si>
  <si>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</si>
  <si>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</si>
  <si>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</si>
  <si>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</si>
  <si>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</si>
  <si>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</si>
  <si>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</si>
  <si>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</si>
  <si>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</si>
  <si>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</si>
  <si>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</si>
  <si>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</si>
  <si>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</si>
  <si>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</si>
  <si>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</si>
  <si>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</si>
  <si>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</si>
  <si>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</si>
  <si>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</si>
  <si>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</si>
  <si>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</si>
  <si>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</si>
  <si>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</si>
  <si>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</si>
  <si>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</si>
  <si>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</si>
  <si>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</si>
  <si>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</si>
  <si>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</si>
  <si>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</si>
  <si>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</si>
  <si>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</si>
  <si>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</si>
  <si>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</si>
  <si>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</si>
  <si>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</si>
  <si>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</si>
  <si>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</si>
  <si>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</si>
  <si>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</si>
  <si>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</si>
  <si>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</si>
  <si>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</si>
  <si>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</si>
  <si>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</si>
  <si>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</si>
  <si>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</si>
  <si>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</si>
  <si>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</si>
  <si>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</si>
  <si>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</si>
  <si>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</si>
  <si>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</si>
  <si>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</si>
  <si>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</si>
  <si>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</si>
  <si>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</si>
  <si>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</si>
  <si>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</si>
  <si>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</si>
  <si>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</si>
  <si>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</si>
  <si>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</si>
  <si>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</si>
  <si>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</si>
  <si>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</si>
  <si>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</si>
  <si>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</si>
  <si>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</si>
  <si>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</si>
  <si>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</si>
  <si>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</si>
  <si>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</si>
  <si>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</si>
  <si>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</si>
  <si>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</si>
  <si>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</si>
  <si>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</si>
  <si>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</si>
  <si>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</si>
  <si>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</si>
  <si>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</si>
  <si>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</si>
  <si>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</si>
  <si>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</si>
  <si>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</si>
  <si>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</si>
  <si>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</si>
  <si>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</si>
  <si>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</si>
  <si>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</si>
  <si>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</si>
  <si>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</si>
  <si>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</si>
  <si>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</si>
  <si>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</si>
  <si>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</si>
  <si>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</si>
  <si>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</si>
  <si>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</si>
  <si>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</si>
  <si>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</si>
  <si>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</si>
  <si>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</si>
  <si>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</si>
  <si>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</si>
  <si>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</si>
  <si>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</si>
  <si>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</si>
  <si>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</si>
  <si>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</si>
  <si>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</si>
  <si>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</si>
  <si>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</si>
  <si>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</si>
  <si>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</si>
  <si>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</si>
  <si>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</si>
  <si>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</si>
  <si>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</si>
  <si>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</si>
  <si>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</si>
  <si>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</si>
  <si>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</si>
  <si>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</si>
  <si>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</si>
  <si>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</si>
  <si>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</si>
  <si>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</si>
  <si>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</si>
  <si>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</si>
  <si>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</si>
  <si>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</si>
  <si>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</si>
  <si>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</si>
  <si>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</si>
  <si>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</si>
  <si>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</si>
  <si>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</si>
  <si>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</si>
  <si>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</si>
  <si>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</si>
  <si>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</si>
  <si>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</si>
  <si>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</si>
  <si>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</si>
  <si>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</si>
  <si>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</si>
  <si>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</si>
  <si>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</si>
  <si>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</si>
  <si>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</si>
  <si>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</si>
  <si>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</si>
  <si>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</si>
  <si>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</si>
  <si>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</si>
  <si>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</si>
  <si>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</si>
  <si>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</si>
  <si>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</si>
  <si>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</si>
  <si>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</si>
  <si>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</si>
  <si>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</si>
  <si>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</si>
  <si>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</si>
  <si>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</si>
  <si>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</si>
  <si>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</si>
  <si>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</si>
  <si>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</si>
  <si>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</si>
  <si>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</si>
  <si>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</si>
  <si>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</si>
  <si>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</si>
  <si>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</si>
  <si>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</si>
  <si>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</si>
  <si>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</si>
  <si>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</si>
  <si>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</si>
  <si>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</si>
  <si>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</si>
  <si>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</si>
  <si>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</si>
  <si>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</si>
  <si>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</si>
  <si>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</si>
  <si>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</si>
  <si>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</si>
  <si>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</si>
  <si>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</si>
  <si>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</si>
  <si>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</si>
  <si>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</si>
  <si>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</si>
  <si>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</si>
  <si>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</si>
  <si>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</si>
  <si>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</si>
  <si>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</si>
  <si>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</si>
  <si>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</si>
  <si>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</si>
  <si>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</si>
  <si>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</si>
  <si>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</si>
  <si>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</si>
  <si>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</si>
  <si>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</si>
  <si>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</si>
  <si>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</si>
  <si>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</si>
  <si>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</si>
  <si>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</si>
  <si>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</si>
  <si>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</si>
  <si>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</si>
  <si>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</si>
  <si>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</si>
  <si>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</si>
  <si>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</si>
  <si>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</si>
  <si>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</si>
  <si>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</si>
  <si>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</si>
  <si>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</si>
  <si>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</si>
  <si>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</si>
  <si>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</si>
  <si>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</si>
  <si>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</si>
  <si>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</si>
  <si>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</si>
  <si>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</si>
  <si>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</si>
  <si>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</si>
  <si>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</si>
  <si>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</si>
  <si>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</si>
  <si>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</si>
  <si>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</si>
  <si>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</si>
  <si>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</si>
  <si>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</si>
  <si>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</si>
  <si>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</si>
  <si>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</si>
  <si>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</si>
  <si>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</si>
  <si>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</si>
  <si>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</si>
  <si>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</si>
  <si>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</si>
  <si>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</si>
  <si>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</si>
  <si>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</si>
  <si>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</si>
  <si>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</si>
  <si>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</si>
  <si>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</si>
  <si>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</si>
  <si>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</si>
  <si>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</si>
  <si>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</si>
  <si>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</si>
  <si>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</si>
  <si>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</si>
  <si>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</si>
  <si>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</si>
  <si>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</si>
  <si>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</si>
  <si>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</si>
  <si>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</si>
  <si>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</si>
  <si>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</si>
  <si>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</si>
  <si>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</si>
  <si>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</si>
  <si>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</si>
  <si>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</si>
  <si>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</si>
  <si>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</si>
  <si>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</si>
  <si>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</si>
  <si>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</si>
  <si>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</si>
  <si>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</si>
  <si>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</si>
  <si>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</si>
  <si>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</si>
  <si>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</si>
  <si>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</si>
  <si>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</si>
  <si>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</si>
  <si>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</si>
  <si>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</si>
  <si>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</si>
  <si>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</si>
  <si>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</si>
  <si>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</si>
  <si>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</si>
  <si>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</si>
  <si>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</si>
  <si>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</si>
  <si>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</si>
  <si>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</si>
  <si>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</si>
  <si>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</si>
  <si>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</si>
  <si>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</si>
  <si>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</si>
  <si>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</si>
  <si>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</si>
  <si>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</si>
  <si>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</si>
  <si>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</si>
  <si>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</si>
  <si>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</si>
  <si>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</si>
  <si>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</si>
  <si>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</si>
  <si>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</si>
  <si>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</si>
  <si>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</si>
  <si>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</si>
  <si>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</si>
  <si>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</si>
  <si>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</si>
  <si>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</si>
  <si>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</si>
  <si>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</si>
  <si>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</si>
  <si>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</si>
  <si>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</si>
  <si>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</si>
  <si>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</si>
  <si>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</si>
  <si>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</si>
  <si>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</si>
  <si>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</si>
  <si>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</si>
  <si>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</si>
  <si>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</si>
  <si>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</si>
  <si>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</si>
  <si>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</si>
  <si>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</si>
  <si>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</si>
  <si>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</si>
  <si>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</si>
  <si>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</si>
  <si>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</si>
  <si>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</si>
  <si>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</si>
  <si>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</si>
  <si>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</si>
  <si>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</si>
  <si>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</si>
  <si>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</si>
  <si>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</si>
  <si>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</si>
  <si>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</si>
  <si>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</si>
  <si>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</si>
  <si>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</si>
  <si>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</si>
  <si>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</si>
  <si>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</si>
  <si>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</si>
  <si>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</si>
  <si>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</si>
  <si>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</si>
  <si>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</si>
  <si>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</si>
  <si>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</si>
  <si>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</si>
  <si>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</si>
  <si>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</si>
  <si>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</si>
  <si>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</si>
  <si>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</si>
  <si>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</si>
  <si>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</si>
  <si>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</si>
  <si>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</si>
  <si>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</si>
  <si>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</si>
  <si>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</si>
  <si>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</si>
  <si>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</si>
  <si>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</si>
  <si>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</si>
  <si>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</si>
  <si>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</si>
  <si>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</si>
  <si>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</si>
  <si>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</si>
  <si>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</si>
  <si>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</si>
  <si>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</si>
  <si>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</si>
  <si>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</si>
  <si>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</si>
  <si>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</si>
  <si>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</si>
  <si>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</si>
  <si>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</si>
  <si>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</si>
  <si>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</si>
  <si>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</si>
  <si>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</si>
  <si>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</si>
  <si>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</si>
  <si>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</si>
  <si>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</si>
  <si>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</si>
  <si>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</si>
  <si>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</si>
  <si>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</si>
  <si>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</si>
  <si>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</si>
  <si>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</si>
  <si>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</si>
  <si>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</si>
  <si>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</si>
  <si>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</si>
  <si>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</si>
  <si>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</si>
  <si>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</si>
  <si>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</si>
  <si>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</si>
  <si>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</si>
  <si>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</si>
  <si>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</si>
  <si>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</si>
  <si>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</si>
  <si>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</si>
  <si>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</si>
  <si>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</si>
  <si>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</si>
  <si>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</si>
  <si>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</si>
  <si>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</si>
  <si>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</si>
  <si>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</si>
  <si>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</si>
  <si>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</si>
  <si>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</si>
  <si>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</si>
  <si>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</si>
  <si>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</si>
  <si>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</si>
  <si>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</si>
  <si>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</si>
  <si>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</si>
  <si>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</si>
  <si>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</si>
  <si>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</si>
  <si>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</si>
  <si>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</si>
  <si>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</si>
  <si>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</si>
  <si>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</si>
  <si>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</si>
  <si>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</si>
  <si>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</si>
  <si>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</si>
  <si>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</si>
  <si>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</si>
  <si>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</si>
  <si>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</si>
  <si>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</si>
  <si>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</si>
  <si>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</si>
  <si>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</si>
  <si>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</si>
  <si>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</si>
  <si>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</si>
  <si>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</si>
  <si>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</si>
  <si>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</si>
  <si>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</si>
  <si>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</si>
  <si>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</si>
  <si>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</si>
  <si>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</si>
  <si>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</si>
  <si>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</si>
  <si>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</si>
  <si>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</si>
  <si>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</si>
  <si>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</si>
  <si>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</si>
  <si>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</si>
  <si>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</si>
  <si>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</si>
  <si>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</si>
  <si>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</si>
  <si>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</si>
  <si>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</si>
  <si>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</si>
  <si>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</si>
  <si>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</si>
  <si>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</si>
  <si>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</si>
  <si>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</si>
  <si>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</si>
  <si>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</si>
  <si>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</si>
  <si>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</si>
  <si>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</si>
  <si>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</si>
  <si>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</si>
  <si>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</si>
  <si>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</si>
  <si>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</si>
  <si>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</si>
  <si>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</si>
  <si>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</si>
  <si>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</si>
  <si>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</si>
  <si>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</si>
  <si>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</si>
  <si>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</si>
  <si>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</si>
  <si>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</si>
  <si>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</si>
  <si>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</si>
  <si>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</si>
  <si>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</si>
  <si>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</si>
  <si>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</si>
  <si>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</si>
  <si>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</si>
  <si>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</si>
  <si>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</si>
  <si>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</si>
  <si>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</si>
  <si>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</si>
  <si>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</si>
  <si>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</si>
  <si>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</si>
  <si>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</si>
  <si>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</si>
  <si>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</si>
  <si>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</si>
  <si>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</si>
  <si>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</si>
  <si>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</si>
  <si>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</si>
  <si>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</si>
  <si>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</si>
  <si>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</si>
  <si>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</si>
  <si>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</si>
  <si>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</si>
  <si>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</si>
  <si>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</si>
  <si>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</si>
  <si>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</si>
  <si>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</si>
  <si>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</si>
  <si>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</si>
  <si>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</si>
  <si>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</si>
  <si>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</si>
  <si>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</si>
  <si>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</si>
  <si>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</si>
  <si>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</si>
  <si>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</si>
  <si>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</si>
  <si>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</si>
  <si>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</si>
  <si>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</si>
  <si>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</si>
  <si>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</si>
  <si>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</si>
  <si>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</si>
  <si>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</si>
  <si>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</si>
  <si>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</si>
  <si>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</si>
  <si>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</si>
  <si>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</si>
  <si>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</si>
  <si>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</si>
  <si>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</si>
  <si>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</si>
  <si>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</si>
  <si>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</si>
  <si>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</si>
  <si>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</si>
  <si>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</si>
  <si>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</si>
  <si>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</si>
  <si>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</si>
  <si>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</si>
  <si>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</si>
  <si>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</si>
  <si>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</si>
  <si>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</si>
  <si>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</si>
  <si>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</si>
  <si>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</si>
  <si>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</si>
  <si>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</si>
  <si>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</si>
  <si>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</si>
  <si>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</si>
  <si>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</si>
  <si>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</si>
  <si>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</si>
  <si>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</si>
  <si>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</si>
  <si>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</si>
  <si>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</si>
  <si>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</si>
  <si>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</si>
  <si>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</si>
  <si>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</si>
  <si>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</si>
  <si>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</si>
  <si>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</si>
  <si>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</si>
  <si>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</si>
  <si>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</si>
  <si>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</si>
  <si>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</si>
  <si>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</si>
  <si>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</si>
  <si>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</si>
  <si>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</si>
  <si>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</si>
  <si>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</si>
  <si>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</si>
  <si>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</si>
  <si>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</si>
  <si>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</si>
  <si>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</si>
  <si>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</si>
  <si>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</si>
  <si>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</si>
  <si>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</si>
  <si>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</si>
  <si>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</si>
  <si>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</si>
  <si>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</si>
  <si>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</si>
  <si>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</si>
  <si>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</si>
  <si>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</si>
  <si>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</si>
  <si>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</si>
  <si>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</si>
  <si>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</si>
  <si>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</si>
  <si>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</si>
  <si>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</si>
  <si>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</si>
  <si>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</si>
  <si>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</si>
  <si>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</si>
  <si>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</si>
  <si>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</si>
  <si>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</si>
  <si>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</si>
  <si>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</si>
  <si>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</si>
  <si>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</si>
  <si>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</si>
  <si>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</si>
  <si>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</si>
  <si>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</si>
  <si>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</si>
  <si>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</si>
  <si>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</si>
  <si>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</si>
  <si>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</si>
  <si>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</si>
  <si>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</si>
  <si>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</si>
  <si>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</si>
  <si>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</si>
  <si>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</si>
  <si>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</si>
  <si>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</si>
  <si>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</si>
  <si>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</si>
  <si>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</si>
  <si>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</si>
  <si>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</si>
  <si>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</si>
  <si>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</si>
  <si>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</si>
  <si>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</si>
  <si>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</si>
  <si>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</si>
  <si>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</si>
  <si>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</si>
  <si>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</si>
  <si>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</si>
  <si>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</si>
  <si>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</si>
  <si>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</si>
  <si>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</si>
  <si>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</si>
  <si>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</si>
  <si>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</si>
  <si>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</si>
  <si>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</si>
  <si>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</si>
  <si>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</si>
  <si>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</si>
  <si>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</si>
  <si>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</si>
  <si>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</si>
  <si>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</si>
  <si>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</si>
  <si>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</si>
  <si>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</si>
  <si>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</si>
  <si>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</si>
  <si>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</si>
  <si>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</si>
  <si>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</si>
  <si>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</si>
  <si>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</si>
  <si>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</si>
  <si>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</si>
  <si>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</si>
  <si>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</si>
  <si>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</si>
  <si>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</si>
  <si>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</si>
  <si>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</si>
  <si>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</si>
  <si>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</si>
  <si>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</si>
  <si>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</si>
  <si>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</si>
  <si>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</si>
  <si>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</si>
  <si>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</si>
  <si>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</si>
  <si>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</si>
  <si>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</si>
  <si>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</si>
  <si>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</si>
  <si>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</si>
  <si>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</si>
  <si>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</si>
  <si>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</si>
  <si>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</si>
  <si>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</si>
  <si>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</si>
  <si>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</si>
  <si>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</si>
  <si>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</si>
  <si>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</si>
  <si>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</si>
  <si>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</si>
  <si>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</si>
  <si>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</si>
  <si>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</si>
  <si>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</si>
  <si>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</si>
  <si>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</si>
  <si>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</si>
  <si>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</si>
  <si>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</si>
  <si>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</si>
  <si>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</si>
  <si>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</si>
  <si>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</si>
  <si>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</si>
  <si>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</si>
  <si>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</si>
  <si>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</si>
  <si>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</si>
  <si>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</si>
  <si>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</si>
  <si>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</si>
  <si>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</si>
  <si>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</si>
  <si>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</si>
  <si>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</si>
  <si>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</si>
  <si>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</si>
  <si>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</si>
  <si>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</si>
  <si>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</si>
  <si>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</si>
  <si>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</si>
  <si>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</si>
  <si>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</si>
  <si>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</si>
  <si>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</si>
  <si>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</si>
  <si>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</si>
  <si>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</si>
  <si>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</si>
  <si>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</si>
  <si>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</si>
  <si>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</si>
  <si>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</si>
  <si>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</si>
  <si>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</si>
  <si>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</si>
  <si>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</si>
  <si>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</si>
  <si>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</si>
  <si>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</si>
  <si>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</si>
  <si>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</si>
  <si>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</si>
  <si>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</si>
  <si>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</si>
  <si>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</si>
  <si>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</si>
  <si>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</si>
  <si>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</si>
  <si>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</si>
  <si>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</si>
  <si>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</si>
  <si>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</si>
  <si>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</si>
  <si>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</si>
  <si>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</si>
  <si>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</si>
  <si>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</si>
  <si>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</si>
  <si>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</si>
  <si>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</si>
  <si>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</si>
  <si>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</si>
  <si>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</si>
  <si>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</si>
  <si>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</si>
  <si>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</si>
  <si>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</si>
  <si>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</si>
  <si>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</si>
  <si>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</si>
  <si>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</si>
  <si>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</si>
  <si>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</si>
  <si>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</si>
  <si>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</si>
  <si>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</si>
  <si>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</si>
  <si>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</si>
  <si>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</si>
  <si>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</si>
  <si>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</si>
  <si>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</si>
  <si>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</si>
  <si>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</si>
  <si>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</si>
  <si>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</si>
  <si>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</si>
  <si>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</si>
  <si>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</si>
  <si>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</si>
  <si>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</si>
  <si>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</si>
  <si>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</si>
  <si>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</si>
  <si>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</si>
  <si>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</si>
  <si>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</si>
  <si>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</si>
  <si>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</si>
  <si>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</si>
  <si>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</si>
  <si>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</si>
  <si>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</si>
  <si>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</si>
  <si>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</si>
  <si>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</si>
  <si>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</si>
  <si>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</si>
  <si>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</si>
  <si>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</si>
  <si>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</si>
  <si>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</si>
  <si>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</si>
  <si>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</si>
  <si>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</si>
  <si>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</si>
  <si>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</si>
  <si>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</si>
  <si>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</si>
  <si>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</si>
  <si>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</si>
  <si>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</si>
  <si>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</si>
  <si>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</si>
  <si>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</si>
  <si>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</si>
  <si>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</si>
  <si>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</si>
  <si>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</si>
  <si>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</si>
  <si>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</si>
  <si>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</si>
  <si>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</si>
  <si>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</si>
  <si>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</si>
  <si>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</si>
  <si>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</si>
  <si>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</si>
  <si>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</si>
  <si>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</si>
  <si>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</si>
  <si>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</si>
  <si>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</si>
  <si>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</si>
  <si>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</si>
  <si>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</si>
  <si>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</si>
  <si>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</si>
  <si>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</si>
  <si>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</si>
  <si>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</si>
  <si>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</si>
  <si>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</si>
  <si>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</si>
  <si>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</si>
  <si>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</si>
  <si>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</si>
  <si>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</si>
  <si>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</si>
  <si>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</si>
  <si>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</si>
  <si>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</si>
  <si>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</si>
  <si>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</si>
  <si>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</si>
  <si>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</si>
  <si>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</si>
  <si>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</si>
  <si>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</si>
  <si>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</si>
  <si>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</si>
  <si>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</si>
  <si>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</si>
  <si>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</si>
  <si>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</si>
  <si>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</si>
  <si>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</si>
  <si>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</si>
  <si>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</si>
  <si>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</si>
  <si>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</si>
  <si>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</si>
  <si>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</si>
  <si>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</si>
  <si>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</si>
  <si>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</si>
  <si>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</si>
  <si>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</si>
  <si>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</si>
  <si>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</si>
  <si>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</si>
  <si>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</si>
  <si>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</si>
  <si>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</si>
  <si>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</si>
  <si>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</si>
  <si>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</si>
  <si>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</si>
  <si>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</si>
  <si>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</si>
  <si>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</si>
  <si>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</si>
  <si>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</si>
  <si>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</si>
  <si>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</si>
  <si>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</si>
  <si>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</si>
  <si>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</si>
  <si>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</si>
  <si>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</si>
  <si>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</si>
  <si>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</si>
  <si>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</si>
  <si>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</si>
  <si>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</si>
  <si>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</si>
  <si>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</si>
  <si>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</si>
  <si>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</si>
  <si>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</si>
  <si>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</si>
  <si>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</si>
  <si>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</si>
  <si>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</si>
  <si>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</si>
  <si>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</si>
  <si>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</si>
  <si>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</si>
  <si>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</si>
  <si>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</si>
  <si>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</si>
  <si>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</si>
  <si>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</si>
  <si>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</si>
  <si>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</si>
  <si>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</si>
  <si>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</si>
  <si>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</si>
  <si>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</si>
  <si>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</si>
  <si>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</si>
  <si>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</si>
  <si>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</si>
  <si>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</si>
  <si>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</si>
  <si>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</si>
  <si>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</si>
  <si>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</si>
  <si>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</si>
  <si>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</si>
  <si>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</si>
  <si>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</si>
  <si>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</si>
  <si>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</si>
  <si>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</si>
  <si>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</si>
  <si>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</si>
  <si>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</si>
  <si>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</si>
  <si>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</si>
  <si>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</si>
  <si>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</si>
  <si>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</si>
  <si>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</si>
  <si>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</si>
  <si>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</si>
  <si>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</si>
  <si>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</si>
  <si>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</si>
  <si>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</si>
  <si>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</si>
  <si>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</si>
  <si>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</si>
  <si>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</si>
  <si>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</si>
  <si>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</si>
  <si>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</si>
  <si>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</si>
  <si>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</si>
  <si>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</si>
  <si>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</si>
  <si>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</si>
  <si>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</si>
  <si>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</si>
  <si>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</si>
  <si>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</si>
  <si>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</si>
  <si>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</si>
  <si>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</si>
  <si>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</si>
  <si>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</si>
  <si>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</si>
  <si>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</si>
  <si>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</si>
  <si>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</si>
  <si>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</si>
  <si>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</si>
  <si>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</si>
  <si>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</si>
  <si>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</si>
  <si>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</si>
  <si>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</si>
  <si>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</si>
  <si>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</si>
  <si>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</si>
  <si>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</si>
  <si>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</si>
  <si>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</si>
  <si>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</si>
  <si>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</si>
  <si>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</si>
  <si>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</si>
  <si>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</si>
  <si>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</si>
  <si>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</si>
  <si>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</si>
  <si>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</si>
  <si>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</si>
  <si>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</si>
  <si>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</si>
  <si>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</si>
  <si>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</si>
  <si>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</si>
  <si>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</si>
  <si>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</si>
  <si>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</si>
  <si>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</si>
  <si>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</si>
  <si>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</si>
  <si>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</si>
  <si>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</si>
  <si>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</si>
  <si>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</si>
  <si>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</si>
  <si>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</si>
  <si>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</si>
  <si>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</si>
  <si>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</si>
  <si>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</si>
  <si>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</si>
  <si>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</si>
  <si>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</si>
  <si>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</si>
  <si>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</si>
  <si>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</si>
  <si>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</si>
  <si>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</si>
  <si>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</si>
  <si>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</si>
  <si>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</si>
  <si>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</si>
  <si>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</si>
  <si>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</si>
  <si>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</si>
  <si>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</si>
  <si>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</si>
  <si>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</si>
  <si>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</si>
  <si>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</si>
  <si>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</si>
  <si>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</si>
  <si>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</si>
  <si>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</si>
  <si>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</si>
  <si>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</si>
  <si>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</si>
  <si>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</si>
  <si>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</si>
  <si>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</si>
  <si>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</si>
  <si>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</si>
  <si>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</si>
  <si>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</si>
  <si>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</si>
  <si>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</si>
  <si>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</si>
  <si>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</si>
  <si>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</si>
  <si>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</si>
  <si>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</si>
  <si>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</si>
  <si>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</si>
  <si>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</si>
  <si>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</si>
  <si>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</si>
  <si>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</si>
  <si>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</si>
  <si>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</si>
  <si>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</si>
  <si>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</si>
  <si>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</si>
  <si>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</si>
  <si>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</si>
  <si>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</si>
  <si>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</si>
  <si>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</si>
  <si>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</si>
  <si>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</si>
  <si>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</si>
  <si>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</si>
  <si>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</si>
  <si>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</si>
  <si>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</si>
  <si>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</si>
  <si>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</si>
  <si>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</si>
  <si>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</si>
  <si>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</si>
  <si>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</si>
  <si>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</si>
  <si>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</si>
  <si>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</si>
  <si>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</si>
  <si>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</si>
  <si>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</si>
  <si>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</si>
  <si>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</si>
  <si>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</si>
  <si>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</si>
  <si>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</si>
  <si>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</si>
  <si>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</si>
  <si>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</si>
  <si>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</si>
  <si>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</si>
  <si>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</si>
  <si>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</si>
  <si>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</si>
  <si>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</si>
  <si>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</si>
  <si>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</si>
  <si>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</si>
  <si>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</si>
  <si>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</si>
  <si>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</si>
  <si>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</si>
  <si>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</si>
  <si>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</si>
  <si>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</si>
  <si>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</si>
  <si>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</si>
  <si>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</si>
  <si>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</si>
  <si>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</si>
  <si>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</si>
  <si>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</si>
  <si>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</si>
  <si>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</si>
  <si>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</si>
  <si>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</si>
  <si>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</si>
  <si>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</si>
  <si>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</si>
  <si>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</si>
  <si>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</si>
  <si>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</si>
  <si>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</si>
  <si>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</si>
  <si>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</si>
  <si>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</si>
  <si>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</si>
  <si>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</si>
  <si>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</si>
  <si>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</si>
  <si>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</si>
  <si>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</si>
  <si>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</si>
  <si>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</si>
  <si>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</si>
  <si>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</si>
  <si>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</si>
  <si>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</si>
  <si>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</si>
  <si>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</si>
  <si>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</si>
  <si>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</si>
  <si>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</si>
  <si>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</si>
  <si>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</si>
  <si>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</si>
  <si>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</si>
  <si>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</si>
  <si>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</si>
  <si>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</si>
  <si>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</si>
  <si>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</si>
  <si>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</si>
  <si>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</si>
  <si>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</si>
  <si>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</si>
  <si>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</si>
  <si>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</si>
  <si>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</si>
  <si>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</si>
  <si>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</si>
  <si>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</si>
  <si>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</si>
  <si>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</si>
  <si>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</si>
  <si>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</si>
  <si>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</si>
  <si>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</si>
  <si>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</si>
  <si>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</si>
  <si>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</si>
  <si>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</si>
  <si>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</si>
  <si>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</si>
  <si>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</si>
  <si>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</si>
  <si>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</si>
  <si>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</si>
  <si>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</si>
  <si>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</si>
  <si>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</si>
  <si>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</si>
  <si>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</si>
  <si>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</si>
  <si>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</si>
  <si>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</si>
  <si>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</si>
  <si>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</si>
  <si>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</si>
  <si>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</si>
  <si>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</si>
  <si>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</si>
  <si>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</si>
  <si>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</si>
  <si>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</si>
  <si>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</si>
  <si>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</si>
  <si>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</si>
  <si>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</si>
  <si>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</si>
  <si>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</si>
  <si>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</si>
  <si>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</si>
  <si>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</si>
  <si>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</si>
  <si>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</si>
  <si>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</si>
  <si>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</si>
  <si>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</si>
  <si>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</si>
  <si>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</si>
  <si>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</si>
  <si>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</si>
  <si>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</si>
  <si>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</si>
  <si>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</si>
  <si>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</si>
  <si>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</si>
  <si>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</si>
  <si>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</si>
  <si>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</si>
  <si>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</si>
  <si>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</si>
  <si>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</si>
  <si>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</si>
  <si>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</si>
  <si>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</si>
  <si>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</si>
  <si>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</si>
  <si>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</si>
  <si>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</si>
  <si>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</si>
  <si>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</si>
  <si>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</si>
  <si>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</si>
  <si>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</si>
  <si>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</si>
  <si>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</si>
  <si>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</si>
  <si>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</si>
  <si>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</si>
  <si>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</si>
  <si>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</si>
  <si>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</si>
  <si>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</si>
  <si>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</si>
  <si>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</si>
  <si>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</si>
  <si>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</si>
  <si>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</si>
  <si>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</si>
  <si>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</si>
  <si>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</si>
  <si>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</si>
  <si>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</si>
  <si>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</si>
  <si>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</si>
  <si>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</si>
  <si>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</si>
  <si>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</si>
  <si>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</si>
  <si>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</si>
  <si>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</si>
  <si>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</si>
  <si>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</si>
  <si>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</si>
  <si>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</si>
  <si>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</si>
  <si>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</si>
  <si>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</si>
  <si>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</si>
  <si>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</si>
  <si>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</si>
  <si>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</si>
  <si>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</si>
  <si>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</si>
  <si>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</si>
  <si>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</si>
  <si>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</si>
  <si>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</si>
  <si>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</si>
  <si>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</si>
  <si>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</si>
  <si>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</si>
  <si>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</si>
  <si>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</si>
  <si>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</si>
  <si>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</si>
  <si>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</si>
  <si>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</si>
  <si>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</si>
  <si>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</si>
  <si>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</si>
  <si>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</si>
  <si>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</si>
  <si>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</si>
  <si>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</si>
  <si>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</si>
  <si>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</si>
  <si>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</si>
  <si>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</si>
  <si>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</si>
  <si>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</si>
  <si>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</si>
  <si>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</si>
  <si>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</si>
  <si>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</si>
  <si>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</si>
  <si>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</si>
  <si>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</si>
  <si>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</si>
  <si>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</si>
  <si>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</si>
  <si>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</si>
  <si>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</si>
  <si>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</si>
  <si>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</si>
  <si>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</si>
  <si>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</si>
  <si>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</si>
  <si>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</si>
  <si>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</si>
  <si>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</si>
  <si>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</si>
  <si>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</si>
  <si>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</si>
  <si>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</si>
  <si>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</si>
  <si>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</si>
  <si>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</si>
  <si>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</si>
  <si>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</si>
  <si>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</si>
  <si>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</si>
  <si>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</si>
  <si>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</si>
  <si>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</si>
  <si>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</si>
  <si>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</si>
  <si>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</si>
  <si>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</si>
  <si>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</si>
  <si>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</si>
  <si>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</si>
  <si>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</si>
  <si>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</si>
  <si>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</si>
  <si>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</si>
  <si>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</si>
  <si>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</si>
  <si>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</si>
  <si>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</si>
  <si>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</si>
  <si>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</si>
  <si>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</si>
  <si>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</si>
  <si>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</si>
  <si>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</si>
  <si>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</si>
  <si>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</si>
  <si>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</si>
  <si>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</si>
  <si>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</si>
  <si>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</si>
  <si>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</si>
  <si>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</si>
  <si>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</si>
  <si>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</si>
  <si>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</si>
  <si>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</si>
  <si>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</si>
  <si>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</si>
  <si>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</si>
  <si>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</si>
  <si>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</si>
  <si>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</si>
  <si>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</si>
  <si>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</si>
  <si>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</si>
  <si>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</si>
  <si>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</si>
  <si>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</si>
  <si>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</si>
  <si>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</si>
  <si>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</si>
  <si>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</si>
  <si>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</si>
  <si>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</si>
  <si>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</si>
  <si>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</si>
  <si>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</si>
  <si>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</si>
  <si>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</si>
  <si>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</si>
  <si>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</si>
  <si>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</si>
  <si>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</si>
  <si>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</si>
  <si>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</si>
  <si>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</si>
  <si>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</si>
  <si>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</si>
  <si>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</si>
  <si>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</si>
  <si>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</si>
  <si>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</si>
  <si>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</si>
  <si>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</si>
  <si>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</si>
  <si>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</si>
  <si>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</si>
  <si>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</si>
  <si>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</si>
  <si>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</si>
  <si>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</si>
  <si>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</si>
  <si>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</si>
  <si>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</si>
  <si>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</si>
  <si>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</si>
  <si>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</si>
  <si>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</si>
  <si>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</si>
  <si>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</si>
  <si>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</si>
  <si>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</si>
  <si>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</si>
  <si>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</si>
  <si>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</si>
  <si>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</si>
  <si>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</si>
  <si>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</si>
  <si>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</si>
  <si>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</si>
  <si>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</si>
  <si>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</si>
  <si>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</si>
  <si>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</si>
  <si>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</si>
  <si>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</si>
  <si>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</si>
  <si>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</si>
  <si>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</si>
  <si>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</si>
  <si>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</si>
  <si>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</si>
  <si>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</si>
  <si>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</si>
  <si>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</si>
  <si>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</si>
  <si>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</si>
  <si>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</si>
  <si>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</si>
  <si>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</si>
  <si>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</si>
  <si>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</si>
  <si>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</si>
  <si>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</si>
  <si>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</si>
  <si>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</si>
  <si>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</si>
  <si>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</si>
  <si>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</si>
  <si>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</si>
  <si>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</si>
  <si>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</si>
  <si>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</si>
  <si>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</si>
  <si>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</si>
  <si>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</si>
  <si>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</si>
  <si>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</si>
  <si>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</si>
  <si>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</si>
  <si>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</si>
  <si>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</si>
  <si>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</si>
  <si>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</si>
  <si>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</si>
  <si>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</si>
  <si>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</si>
  <si>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</si>
  <si>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</si>
  <si>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</si>
  <si>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</si>
  <si>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</si>
  <si>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</si>
  <si>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</si>
  <si>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</si>
  <si>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</si>
  <si>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</si>
  <si>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</si>
  <si>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</si>
  <si>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</si>
  <si>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</si>
  <si>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</si>
  <si>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</si>
  <si>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</si>
  <si>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</si>
  <si>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</si>
  <si>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</si>
  <si>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</si>
  <si>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</si>
  <si>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</si>
  <si>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</si>
  <si>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</si>
  <si>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</si>
  <si>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</si>
  <si>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</si>
  <si>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</si>
  <si>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</si>
  <si>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</si>
  <si>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</si>
  <si>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</si>
  <si>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</si>
  <si>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</si>
  <si>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</si>
  <si>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</si>
  <si>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</si>
  <si>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</si>
  <si>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</si>
  <si>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</si>
  <si>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</si>
  <si>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</si>
  <si>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</si>
  <si>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</si>
  <si>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</si>
  <si>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</si>
  <si>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</si>
  <si>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</si>
  <si>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</si>
  <si>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</si>
  <si>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</si>
  <si>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</si>
  <si>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</si>
  <si>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</si>
  <si>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</si>
  <si>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</si>
  <si>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</si>
  <si>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</si>
  <si>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</si>
  <si>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</si>
  <si>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</si>
  <si>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</si>
  <si>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</si>
  <si>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</si>
  <si>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</si>
  <si>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</si>
  <si>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</si>
  <si>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</si>
  <si>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</si>
  <si>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</si>
  <si>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</si>
  <si>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</si>
  <si>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</si>
  <si>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</si>
  <si>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</si>
  <si>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</si>
  <si>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</si>
  <si>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</si>
  <si>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</si>
  <si>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</si>
  <si>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</si>
  <si>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</si>
  <si>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</si>
  <si>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</si>
  <si>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</si>
  <si>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</si>
  <si>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</si>
  <si>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</si>
  <si>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</si>
  <si>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</si>
  <si>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</si>
  <si>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</si>
  <si>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</si>
  <si>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</si>
  <si>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</si>
  <si>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</si>
  <si>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</si>
  <si>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</si>
  <si>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</si>
  <si>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</si>
  <si>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</si>
  <si>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</si>
  <si>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</si>
  <si>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</si>
  <si>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</si>
  <si>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</si>
  <si>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</si>
  <si>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</si>
  <si>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</si>
  <si>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</si>
  <si>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</si>
  <si>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</si>
  <si>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</si>
  <si>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</si>
  <si>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</si>
  <si>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</si>
  <si>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</si>
  <si>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</si>
  <si>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</si>
  <si>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</si>
  <si>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</si>
  <si>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</si>
  <si>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</si>
  <si>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</si>
  <si>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</si>
  <si>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</si>
  <si>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</si>
  <si>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</si>
  <si>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</si>
  <si>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</si>
  <si>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</si>
  <si>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</si>
  <si>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</si>
  <si>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</si>
  <si>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</si>
  <si>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</si>
  <si>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</si>
  <si>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</si>
  <si>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</si>
  <si>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</si>
  <si>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</si>
  <si>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</si>
  <si>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</si>
  <si>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</si>
  <si>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</si>
  <si>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</si>
  <si>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</si>
  <si>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</si>
  <si>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</si>
  <si>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</si>
  <si>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</si>
  <si>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</si>
  <si>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</si>
  <si>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</si>
  <si>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</si>
  <si>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</si>
  <si>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</si>
  <si>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</si>
  <si>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</si>
  <si>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</si>
  <si>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</si>
  <si>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</si>
  <si>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</si>
  <si>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</si>
  <si>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</si>
  <si>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</si>
  <si>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</si>
  <si>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</si>
  <si>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</si>
  <si>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</si>
  <si>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</si>
  <si>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</si>
  <si>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</si>
  <si>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</si>
  <si>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</si>
  <si>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</si>
  <si>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</si>
  <si>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</si>
  <si>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</si>
  <si>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</si>
  <si>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</si>
  <si>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</si>
  <si>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</si>
  <si>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</si>
  <si>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</si>
  <si>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</si>
  <si>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</si>
  <si>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</si>
  <si>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</si>
  <si>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</si>
  <si>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</si>
  <si>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</si>
  <si>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</si>
  <si>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</si>
  <si>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</si>
  <si>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</si>
  <si>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</si>
  <si>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</si>
  <si>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</si>
  <si>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</si>
  <si>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</si>
  <si>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</si>
  <si>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</si>
  <si>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</si>
  <si>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</si>
  <si>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</si>
  <si>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</si>
  <si>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</si>
  <si>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</si>
  <si>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</si>
  <si>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</si>
  <si>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</si>
  <si>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</si>
  <si>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</si>
  <si>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</si>
  <si>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</si>
  <si>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</si>
  <si>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</si>
  <si>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</si>
  <si>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</si>
  <si>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</si>
  <si>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</si>
  <si>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</si>
  <si>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</si>
  <si>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</si>
  <si>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</si>
  <si>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</si>
  <si>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</si>
  <si>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</si>
  <si>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</si>
  <si>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</si>
  <si>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</si>
  <si>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</si>
  <si>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</si>
  <si>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</si>
  <si>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</si>
  <si>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</si>
  <si>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</si>
  <si>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</si>
  <si>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</si>
  <si>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</si>
  <si>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</si>
  <si>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</si>
  <si>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</si>
  <si>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</si>
  <si>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</si>
  <si>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</si>
  <si>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</si>
  <si>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</si>
  <si>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</si>
  <si>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</si>
  <si>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</si>
  <si>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</si>
  <si>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</si>
  <si>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</si>
  <si>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</si>
  <si>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</si>
  <si>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</si>
  <si>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</si>
  <si>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</si>
  <si>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</si>
  <si>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</si>
  <si>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</si>
  <si>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</si>
  <si>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</si>
  <si>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</si>
  <si>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</si>
  <si>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</si>
  <si>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</si>
  <si>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</si>
  <si>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</si>
  <si>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</si>
  <si>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</si>
  <si>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</si>
  <si>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</si>
  <si>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</si>
  <si>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</si>
  <si>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</si>
  <si>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</si>
  <si>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</si>
  <si>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</si>
  <si>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</si>
  <si>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</si>
  <si>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</si>
  <si>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</si>
  <si>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</si>
  <si>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</si>
  <si>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</si>
  <si>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</si>
  <si>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</si>
  <si>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</si>
  <si>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</si>
  <si>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</si>
  <si>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</si>
  <si>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</si>
  <si>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</si>
  <si>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</si>
  <si>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</si>
  <si>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</si>
  <si>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</si>
  <si>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</si>
  <si>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</si>
  <si>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</si>
  <si>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</si>
  <si>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</si>
  <si>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</si>
  <si>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</si>
  <si>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</si>
  <si>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</si>
  <si>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</si>
  <si>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</si>
  <si>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</si>
  <si>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</si>
  <si>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</si>
  <si>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</si>
  <si>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</si>
  <si>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</si>
  <si>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</si>
  <si>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</si>
  <si>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</si>
  <si>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</si>
  <si>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</si>
  <si>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</si>
  <si>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</si>
  <si>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</si>
  <si>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</si>
  <si>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</si>
  <si>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</si>
  <si>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</si>
  <si>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</si>
  <si>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</si>
  <si>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</si>
  <si>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</si>
  <si>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</si>
  <si>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</si>
  <si>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</si>
  <si>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</si>
  <si>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</si>
  <si>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</si>
  <si>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</si>
  <si>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</si>
  <si>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</si>
  <si>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</si>
  <si>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</si>
  <si>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</si>
  <si>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</si>
  <si>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</si>
  <si>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</si>
  <si>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</si>
  <si>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</si>
  <si>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</si>
  <si>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</si>
  <si>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</si>
  <si>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</si>
  <si>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</si>
  <si>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</si>
  <si>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</si>
  <si>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</si>
  <si>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</si>
  <si>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</si>
  <si>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</si>
  <si>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</si>
  <si>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</si>
  <si>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</si>
  <si>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</si>
  <si>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</si>
  <si>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</si>
  <si>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</si>
  <si>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</si>
  <si>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</si>
  <si>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</si>
  <si>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</si>
  <si>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</si>
  <si>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</si>
  <si>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</si>
  <si>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</si>
  <si>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</si>
  <si>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</si>
  <si>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</si>
  <si>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</si>
  <si>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</si>
  <si>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</si>
  <si>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</si>
  <si>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</si>
  <si>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</si>
  <si>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</si>
  <si>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</si>
  <si>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</si>
  <si>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</si>
  <si>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</si>
  <si>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</si>
  <si>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</si>
  <si>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</si>
  <si>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</si>
  <si>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</si>
  <si>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</si>
  <si>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</si>
  <si>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</si>
  <si>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</si>
  <si>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</si>
  <si>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</si>
  <si>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</si>
  <si>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</si>
  <si>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</si>
  <si>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</si>
  <si>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</si>
  <si>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</si>
  <si>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</si>
  <si>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</si>
  <si>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</si>
  <si>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</si>
  <si>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</si>
  <si>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</si>
  <si>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</si>
  <si>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</si>
  <si>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</si>
  <si>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</si>
  <si>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</si>
  <si>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</si>
  <si>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</si>
  <si>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</si>
  <si>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</si>
  <si>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</si>
  <si>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</si>
  <si>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</si>
  <si>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</si>
  <si>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</si>
  <si>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</si>
  <si>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</si>
  <si>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</si>
  <si>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</si>
  <si>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</si>
  <si>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</si>
  <si>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</si>
  <si>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</si>
  <si>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</si>
  <si>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</si>
  <si>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</si>
  <si>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</si>
  <si>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</si>
  <si>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</si>
  <si>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</si>
  <si>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</si>
  <si>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</si>
  <si>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</si>
  <si>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</si>
  <si>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</si>
  <si>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</si>
  <si>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</si>
  <si>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</si>
  <si>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</si>
  <si>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</si>
  <si>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</si>
  <si>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</si>
  <si>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</si>
  <si>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</si>
  <si>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</si>
  <si>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</si>
  <si>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</si>
  <si>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</si>
  <si>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</si>
  <si>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</si>
  <si>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</si>
  <si>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</si>
  <si>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</si>
  <si>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</si>
  <si>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</si>
  <si>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</si>
  <si>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</si>
  <si>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</si>
  <si>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</si>
  <si>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</si>
  <si>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</si>
  <si>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</si>
  <si>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</si>
  <si>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</si>
  <si>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</si>
  <si>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</si>
  <si>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</si>
  <si>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</si>
  <si>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</si>
  <si>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</si>
  <si>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</si>
  <si>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</si>
  <si>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</si>
  <si>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</si>
  <si>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</si>
  <si>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</si>
  <si>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</si>
  <si>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</si>
  <si>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</si>
  <si>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</si>
  <si>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</si>
  <si>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</si>
  <si>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</si>
  <si>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</si>
  <si>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</si>
  <si>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</si>
  <si>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</si>
  <si>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</si>
  <si>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</si>
  <si>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</si>
  <si>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</si>
  <si>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</si>
  <si>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</si>
  <si>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</si>
  <si>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</si>
  <si>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</si>
  <si>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</si>
  <si>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</si>
  <si>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</si>
  <si>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</si>
  <si>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</si>
  <si>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</si>
  <si>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</si>
  <si>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</si>
  <si>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</si>
  <si>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</si>
  <si>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</si>
  <si>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</si>
  <si>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</si>
  <si>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</si>
  <si>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</si>
  <si>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</si>
  <si>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</si>
  <si>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</si>
  <si>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</si>
  <si>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</si>
  <si>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</si>
  <si>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</si>
  <si>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</si>
  <si>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</si>
  <si>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</si>
  <si>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</si>
  <si>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</si>
  <si>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</si>
  <si>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</si>
  <si>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</si>
  <si>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</si>
  <si>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</si>
  <si>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</si>
  <si>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</si>
  <si>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</si>
  <si>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</si>
  <si>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</si>
  <si>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</si>
  <si>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</si>
  <si>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</si>
  <si>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</si>
  <si>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</si>
  <si>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</si>
  <si>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</si>
  <si>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</si>
  <si>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</si>
  <si>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</si>
  <si>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</si>
  <si>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</si>
  <si>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</si>
  <si>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</si>
  <si>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</si>
  <si>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</si>
  <si>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</si>
  <si>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</si>
  <si>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</si>
  <si>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</si>
  <si>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</si>
  <si>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</si>
  <si>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</si>
  <si>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</si>
  <si>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</si>
  <si>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</si>
  <si>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</si>
  <si>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</si>
  <si>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</si>
  <si>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</si>
  <si>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</si>
  <si>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</si>
  <si>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</si>
  <si>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</si>
  <si>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</si>
  <si>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</si>
  <si>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</si>
  <si>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</si>
  <si>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</si>
  <si>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</si>
  <si>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</si>
  <si>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</si>
  <si>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</si>
  <si>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</si>
  <si>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</si>
  <si>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</si>
  <si>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</si>
  <si>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</si>
  <si>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</si>
  <si>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</si>
  <si>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</si>
  <si>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</si>
  <si>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</si>
  <si>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</si>
  <si>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</si>
  <si>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</si>
  <si>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</si>
  <si>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</si>
  <si>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</si>
  <si>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</si>
  <si>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</si>
  <si>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</si>
  <si>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</si>
  <si>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</si>
  <si>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</si>
  <si>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</si>
  <si>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</si>
  <si>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</si>
  <si>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</si>
  <si>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</si>
  <si>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</si>
  <si>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</si>
  <si>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</si>
  <si>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</si>
  <si>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</si>
  <si>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</si>
  <si>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</si>
  <si>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</si>
  <si>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</si>
  <si>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</si>
  <si>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</si>
  <si>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</si>
  <si>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</si>
  <si>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</si>
  <si>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</si>
  <si>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</si>
  <si>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</si>
  <si>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</si>
  <si>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</si>
  <si>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</si>
  <si>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</si>
  <si>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</si>
  <si>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</si>
  <si>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</si>
  <si>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</si>
  <si>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</si>
  <si>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</si>
  <si>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</si>
  <si>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</si>
  <si>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</si>
  <si>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</si>
  <si>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</si>
  <si>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</si>
  <si>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</si>
  <si>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</si>
  <si>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</si>
  <si>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</si>
  <si>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</si>
  <si>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</si>
  <si>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</si>
  <si>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</si>
  <si>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</si>
  <si>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</si>
  <si>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</si>
  <si>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</si>
  <si>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</si>
  <si>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</si>
  <si>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</si>
  <si>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</si>
  <si>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</si>
  <si>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</si>
  <si>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</si>
  <si>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</si>
  <si>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</si>
  <si>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</si>
  <si>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</si>
  <si>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</si>
  <si>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</si>
  <si>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</si>
  <si>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</si>
  <si>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</si>
  <si>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</si>
  <si>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</si>
  <si>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</si>
  <si>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</si>
  <si>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</si>
  <si>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</si>
  <si>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</si>
  <si>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</si>
  <si>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</si>
  <si>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</si>
  <si>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</si>
  <si>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</si>
  <si>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</si>
  <si>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</si>
  <si>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</si>
  <si>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</si>
  <si>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</si>
  <si>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</si>
  <si>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</si>
  <si>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</si>
  <si>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</si>
  <si>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</si>
  <si>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</si>
  <si>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</si>
  <si>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</si>
  <si>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</si>
  <si>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</si>
  <si>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</si>
  <si>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</si>
  <si>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</si>
  <si>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</si>
  <si>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</si>
  <si>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</si>
  <si>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</si>
  <si>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</si>
  <si>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</si>
  <si>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</si>
  <si>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</si>
  <si>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</si>
  <si>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</si>
  <si>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</si>
  <si>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</si>
  <si>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</si>
  <si>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</si>
  <si>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</si>
  <si>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</si>
  <si>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</si>
  <si>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</si>
  <si>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</si>
  <si>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</si>
  <si>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</si>
  <si>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</si>
  <si>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</si>
  <si>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</si>
  <si>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</si>
  <si>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</si>
  <si>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</si>
  <si>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</si>
  <si>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</si>
  <si>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</si>
  <si>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</si>
  <si>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</si>
  <si>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</si>
  <si>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</si>
  <si>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</si>
  <si>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</si>
  <si>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</si>
  <si>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</si>
  <si>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</si>
  <si>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</si>
  <si>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</si>
  <si>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</si>
  <si>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</si>
  <si>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</si>
  <si>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</si>
  <si>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</si>
  <si>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</si>
  <si>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</si>
  <si>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</si>
  <si>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</si>
  <si>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</si>
  <si>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</si>
  <si>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</si>
  <si>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</si>
  <si>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</si>
  <si>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</si>
  <si>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</si>
  <si>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</si>
  <si>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</si>
  <si>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</si>
  <si>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</si>
  <si>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</si>
  <si>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</si>
  <si>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</si>
  <si>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</si>
  <si>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</si>
  <si>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</si>
  <si>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</si>
  <si>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</si>
  <si>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</si>
  <si>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</si>
  <si>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</si>
  <si>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</si>
  <si>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</si>
  <si>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</si>
  <si>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</si>
  <si>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</si>
  <si>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</si>
  <si>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</si>
  <si>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</si>
  <si>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</si>
  <si>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</si>
  <si>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</si>
  <si>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</si>
  <si>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</si>
  <si>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</si>
  <si>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</si>
  <si>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</si>
  <si>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</si>
  <si>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</si>
  <si>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</si>
  <si>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</si>
  <si>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</si>
  <si>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</si>
  <si>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</si>
  <si>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</si>
  <si>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</si>
  <si>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</si>
  <si>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</si>
  <si>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</si>
  <si>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</si>
  <si>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</si>
  <si>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</si>
  <si>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</si>
  <si>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</si>
  <si>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</si>
  <si>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</si>
  <si>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</si>
  <si>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</si>
  <si>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</si>
  <si>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</si>
  <si>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</si>
  <si>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</si>
  <si>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</si>
  <si>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</si>
  <si>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</si>
  <si>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</si>
  <si>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</si>
  <si>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</si>
  <si>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</si>
  <si>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</si>
  <si>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</si>
  <si>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</si>
  <si>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</si>
  <si>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</si>
  <si>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</si>
  <si>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</si>
  <si>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</si>
  <si>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</si>
  <si>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</si>
  <si>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</si>
  <si>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</si>
  <si>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</si>
  <si>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</si>
  <si>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</si>
  <si>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</si>
  <si>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</si>
  <si>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</si>
  <si>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</si>
  <si>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</si>
  <si>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</si>
  <si>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</si>
  <si>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</si>
  <si>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</si>
  <si>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</si>
  <si>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</si>
  <si>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</si>
  <si>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</si>
  <si>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</si>
  <si>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</si>
  <si>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</si>
  <si>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</si>
  <si>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</si>
  <si>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</si>
  <si>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</si>
  <si>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</si>
  <si>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</si>
  <si>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</si>
  <si>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</si>
  <si>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</si>
  <si>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</si>
  <si>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</si>
  <si>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</si>
  <si>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</si>
  <si>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</si>
  <si>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</si>
  <si>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</si>
  <si>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</si>
  <si>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</si>
  <si>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</si>
  <si>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</si>
  <si>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</si>
  <si>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</si>
  <si>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</si>
  <si>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</si>
  <si>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</si>
  <si>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</si>
  <si>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</si>
  <si>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</si>
  <si>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</si>
  <si>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</si>
  <si>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</si>
  <si>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</si>
  <si>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</si>
  <si>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</si>
  <si>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</si>
  <si>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</si>
  <si>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</si>
  <si>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</si>
  <si>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</si>
  <si>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</si>
  <si>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</si>
  <si>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</si>
  <si>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</si>
  <si>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</si>
  <si>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</si>
  <si>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</si>
  <si>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</si>
  <si>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</si>
  <si>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</si>
  <si>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</si>
  <si>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</si>
  <si>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</si>
  <si>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</si>
  <si>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</si>
  <si>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</si>
  <si>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</si>
  <si>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</si>
  <si>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</si>
  <si>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</si>
  <si>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</si>
  <si>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</si>
  <si>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</si>
  <si>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</si>
  <si>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</si>
  <si>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</si>
  <si>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</si>
  <si>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</si>
  <si>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</si>
  <si>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</si>
  <si>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</si>
  <si>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</si>
  <si>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</si>
  <si>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</si>
  <si>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</si>
  <si>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</si>
  <si>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</si>
  <si>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</si>
  <si>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</si>
  <si>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</si>
  <si>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</si>
  <si>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</si>
  <si>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</si>
  <si>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</si>
  <si>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</si>
  <si>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</si>
  <si>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</si>
  <si>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</si>
  <si>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</si>
  <si>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</si>
  <si>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</si>
  <si>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</si>
  <si>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</si>
  <si>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</si>
  <si>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</si>
  <si>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</si>
  <si>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</si>
  <si>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</si>
  <si>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</si>
  <si>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</si>
  <si>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</si>
  <si>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</si>
  <si>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</si>
  <si>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</si>
  <si>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</si>
  <si>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</si>
  <si>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</si>
  <si>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</si>
  <si>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</si>
  <si>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</si>
  <si>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</si>
  <si>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</si>
  <si>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</si>
  <si>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</si>
  <si>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</si>
  <si>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</si>
  <si>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</si>
  <si>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</si>
  <si>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</si>
  <si>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</si>
  <si>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</si>
  <si>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</si>
  <si>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</si>
  <si>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</si>
  <si>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</si>
  <si>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</si>
  <si>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</si>
  <si>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</si>
  <si>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</si>
  <si>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</si>
  <si>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</si>
  <si>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</si>
  <si>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</si>
  <si>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</si>
  <si>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</si>
  <si>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</si>
  <si>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</si>
  <si>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</si>
  <si>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</si>
  <si>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</si>
  <si>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</si>
  <si>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</si>
  <si>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</si>
  <si>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</si>
  <si>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</si>
  <si>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</si>
  <si>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</si>
  <si>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</si>
  <si>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</si>
  <si>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</si>
  <si>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</si>
  <si>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</si>
  <si>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</si>
  <si>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</si>
  <si>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</si>
  <si>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</si>
  <si>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</si>
  <si>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</si>
  <si>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</si>
  <si>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</si>
  <si>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</si>
  <si>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</si>
  <si>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</si>
  <si>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</si>
  <si>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</si>
  <si>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</si>
  <si>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</si>
  <si>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</si>
  <si>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</si>
  <si>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</si>
  <si>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</si>
  <si>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</si>
  <si>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</si>
  <si>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</si>
  <si>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</si>
  <si>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</si>
  <si>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</si>
  <si>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</si>
  <si>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</si>
  <si>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</si>
  <si>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</si>
  <si>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</si>
  <si>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</si>
  <si>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</si>
  <si>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</si>
  <si>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</si>
  <si>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</si>
  <si>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</si>
  <si>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</si>
  <si>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</si>
  <si>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</si>
  <si>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</si>
  <si>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</si>
  <si>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</si>
  <si>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</si>
  <si>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</si>
  <si>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</si>
  <si>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</si>
  <si>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</si>
  <si>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</si>
  <si>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</si>
  <si>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</si>
  <si>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</si>
  <si>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</si>
  <si>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</si>
  <si>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</si>
  <si>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</si>
  <si>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</si>
  <si>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</si>
  <si>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</si>
  <si>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</si>
  <si>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</si>
  <si>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</si>
  <si>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</si>
  <si>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</si>
  <si>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</si>
  <si>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</si>
  <si>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</si>
  <si>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</si>
  <si>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</si>
  <si>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</si>
  <si>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</si>
  <si>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</si>
  <si>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</si>
  <si>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</si>
  <si>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</si>
  <si>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</si>
  <si>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</si>
  <si>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</si>
  <si>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</si>
  <si>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</si>
  <si>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</si>
  <si>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</si>
  <si>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</si>
  <si>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</si>
  <si>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</si>
  <si>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</si>
  <si>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</si>
  <si>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</si>
  <si>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</si>
  <si>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</si>
  <si>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</si>
  <si>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</si>
  <si>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</si>
  <si>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</si>
  <si>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</si>
  <si>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</si>
  <si>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</si>
  <si>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</si>
  <si>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</si>
  <si>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</si>
  <si>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</si>
  <si>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</si>
  <si>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</si>
  <si>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</si>
  <si>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</si>
  <si>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</si>
  <si>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</si>
  <si>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</si>
  <si>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</si>
  <si>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</si>
  <si>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</si>
  <si>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</si>
  <si>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</si>
  <si>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</si>
  <si>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</si>
  <si>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</si>
  <si>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</si>
  <si>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</si>
  <si>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</si>
  <si>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</si>
  <si>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</si>
  <si>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</si>
  <si>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</si>
  <si>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</si>
  <si>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</si>
  <si>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</si>
  <si>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</si>
  <si>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</si>
  <si>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</si>
  <si>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</si>
  <si>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</si>
  <si>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</si>
  <si>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</si>
  <si>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</si>
  <si>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</si>
  <si>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</si>
  <si>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</si>
  <si>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</si>
  <si>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</si>
  <si>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</si>
  <si>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</si>
  <si>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</si>
  <si>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</si>
  <si>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</si>
  <si>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</si>
  <si>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</si>
  <si>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</si>
  <si>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</si>
  <si>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</si>
  <si>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</si>
  <si>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</si>
  <si>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</si>
  <si>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</si>
  <si>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</si>
  <si>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</si>
  <si>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</si>
  <si>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</si>
  <si>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</si>
  <si>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</si>
  <si>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</si>
  <si>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</si>
  <si>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</si>
  <si>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</si>
  <si>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</si>
  <si>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</si>
  <si>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</si>
  <si>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</si>
  <si>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</si>
  <si>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</si>
  <si>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</si>
  <si>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</si>
  <si>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</si>
  <si>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</si>
  <si>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</si>
  <si>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</si>
  <si>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</si>
  <si>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</si>
  <si>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</si>
  <si>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</si>
  <si>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</si>
  <si>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</si>
  <si>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</si>
  <si>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</si>
  <si>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</si>
  <si>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</si>
  <si>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</si>
  <si>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</si>
  <si>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</si>
  <si>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</si>
  <si>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</si>
  <si>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</si>
  <si>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</si>
  <si>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</si>
  <si>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</si>
  <si>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</si>
  <si>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</si>
  <si>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</si>
  <si>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</si>
  <si>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</si>
  <si>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</si>
  <si>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</si>
  <si>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</si>
  <si>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</si>
  <si>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</si>
  <si>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</si>
  <si>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</si>
  <si>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</si>
  <si>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</si>
  <si>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</si>
  <si>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</si>
  <si>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</si>
  <si>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</si>
  <si>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</si>
  <si>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</si>
  <si>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</si>
  <si>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</si>
  <si>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</si>
  <si>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</si>
  <si>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</si>
  <si>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</si>
  <si>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</si>
  <si>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</si>
  <si>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</si>
  <si>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</si>
  <si>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</si>
  <si>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</si>
  <si>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</si>
  <si>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</si>
  <si>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</si>
  <si>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</si>
  <si>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</si>
  <si>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</si>
  <si>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</si>
  <si>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</si>
  <si>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</si>
  <si>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</si>
  <si>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</si>
  <si>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</si>
  <si>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</si>
  <si>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</si>
  <si>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</si>
  <si>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</si>
  <si>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</si>
  <si>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</si>
  <si>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</si>
  <si>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</si>
  <si>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</si>
  <si>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</si>
  <si>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</si>
  <si>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</si>
  <si>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</si>
  <si>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</si>
  <si>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</si>
  <si>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</si>
  <si>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</si>
  <si>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</si>
  <si>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</si>
  <si>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</si>
  <si>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</si>
  <si>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</si>
  <si>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</si>
  <si>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</si>
  <si>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</si>
  <si>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</si>
  <si>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</si>
  <si>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</si>
  <si>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</si>
  <si>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</si>
  <si>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</si>
  <si>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</si>
  <si>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</si>
  <si>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</si>
  <si>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</si>
  <si>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</si>
  <si>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</si>
  <si>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</si>
  <si>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</si>
  <si>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</si>
  <si>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</si>
  <si>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</si>
  <si>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</si>
  <si>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</si>
  <si>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</si>
  <si>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</si>
  <si>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</si>
  <si>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</si>
  <si>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</si>
  <si>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</si>
  <si>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</si>
  <si>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</si>
  <si>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</si>
  <si>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</si>
  <si>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</si>
  <si>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</si>
  <si>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</si>
  <si>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</si>
  <si>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</si>
  <si>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</si>
  <si>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</si>
  <si>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</si>
  <si>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</si>
  <si>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</si>
  <si>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</si>
  <si>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</si>
  <si>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</si>
  <si>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</si>
  <si>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</si>
  <si>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</si>
  <si>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</si>
  <si>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</si>
  <si>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</si>
  <si>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</si>
  <si>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</si>
  <si>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</si>
  <si>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</si>
  <si>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</si>
  <si>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</si>
  <si>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</si>
  <si>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</si>
  <si>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</si>
  <si>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</si>
  <si>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</si>
  <si>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</si>
  <si>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</si>
  <si>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</si>
  <si>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</si>
  <si>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</si>
  <si>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</si>
  <si>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</si>
  <si>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</si>
  <si>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</si>
  <si>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</si>
  <si>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</si>
  <si>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</si>
  <si>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</si>
  <si>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</si>
  <si>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</si>
  <si>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</si>
  <si>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</si>
  <si>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</si>
  <si>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</si>
  <si>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</si>
  <si>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</si>
  <si>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</si>
  <si>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</si>
  <si>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</si>
  <si>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</si>
  <si>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</si>
  <si>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</si>
  <si>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</si>
  <si>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</si>
  <si>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</si>
  <si>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</si>
  <si>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</si>
  <si>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</si>
  <si>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</si>
  <si>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</si>
  <si>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</si>
  <si>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</si>
  <si>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</si>
  <si>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</si>
  <si>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</si>
  <si>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</si>
  <si>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</si>
  <si>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</si>
  <si>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</si>
  <si>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</si>
  <si>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</si>
  <si>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</si>
  <si>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</si>
  <si>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</si>
  <si>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</si>
  <si>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</si>
  <si>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</si>
  <si>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</si>
  <si>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</si>
  <si>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</si>
  <si>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</si>
  <si>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</si>
  <si>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</si>
  <si>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</si>
  <si>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</si>
  <si>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</si>
  <si>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</si>
  <si>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</si>
  <si>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</si>
  <si>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</si>
  <si>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</si>
  <si>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</si>
  <si>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</si>
  <si>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</si>
  <si>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</si>
  <si>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</si>
  <si>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</si>
  <si>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</si>
  <si>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</si>
  <si>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</si>
  <si>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</si>
  <si>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</si>
  <si>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</si>
  <si>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</si>
  <si>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</si>
  <si>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</si>
  <si>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</si>
  <si>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</si>
  <si>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</si>
  <si>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</si>
  <si>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</si>
  <si>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</si>
  <si>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</si>
  <si>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</si>
  <si>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</si>
  <si>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</si>
  <si>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</si>
  <si>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</si>
  <si>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</si>
  <si>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</si>
  <si>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</si>
  <si>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</si>
  <si>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</si>
  <si>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</si>
  <si>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</si>
  <si>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</si>
  <si>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</si>
  <si>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</si>
  <si>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</si>
  <si>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</si>
  <si>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</si>
  <si>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</si>
  <si>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</si>
  <si>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</si>
  <si>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</si>
  <si>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</si>
  <si>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</si>
  <si>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</si>
  <si>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</si>
  <si>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</si>
  <si>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</si>
  <si>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</si>
  <si>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</si>
  <si>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</si>
  <si>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</si>
  <si>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</si>
  <si>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</si>
  <si>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</si>
  <si>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</si>
  <si>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</si>
  <si>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</si>
  <si>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</si>
  <si>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</si>
  <si>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</si>
  <si>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</si>
  <si>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</si>
  <si>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</si>
  <si>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</si>
  <si>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</si>
  <si>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</si>
  <si>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</si>
  <si>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</si>
  <si>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</si>
  <si>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</si>
  <si>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</si>
  <si>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</si>
  <si>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</si>
  <si>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</si>
  <si>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</si>
  <si>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</si>
  <si>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</si>
  <si>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</si>
  <si>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</si>
  <si>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</si>
  <si>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</si>
  <si>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</si>
  <si>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</si>
  <si>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</si>
  <si>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</si>
  <si>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</si>
  <si>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</si>
  <si>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</si>
  <si>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</si>
  <si>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</si>
  <si>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</si>
  <si>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</si>
  <si>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</si>
  <si>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</si>
  <si>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</si>
  <si>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</si>
  <si>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</si>
  <si>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</si>
  <si>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</si>
  <si>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</si>
  <si>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</si>
  <si>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</si>
  <si>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</si>
  <si>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</si>
  <si>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</si>
  <si>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</si>
  <si>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</si>
  <si>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</si>
  <si>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</si>
  <si>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</si>
  <si>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</si>
  <si>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</si>
  <si>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</si>
  <si>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</si>
  <si>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</si>
  <si>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</si>
  <si>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</si>
  <si>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</si>
  <si>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</si>
  <si>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</si>
  <si>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</si>
  <si>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</si>
  <si>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</si>
  <si>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</si>
  <si>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</si>
  <si>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</si>
  <si>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</si>
  <si>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</si>
  <si>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</si>
  <si>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</si>
  <si>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</si>
  <si>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</si>
  <si>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</si>
  <si>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</si>
  <si>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</si>
  <si>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</si>
  <si>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</si>
  <si>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</si>
  <si>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</si>
  <si>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</si>
  <si>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</si>
  <si>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</si>
  <si>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</si>
  <si>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</si>
  <si>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</si>
  <si>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</si>
  <si>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</si>
  <si>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</si>
  <si>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</si>
  <si>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</si>
  <si>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</si>
  <si>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</si>
  <si>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</si>
  <si>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</si>
  <si>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</si>
  <si>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</si>
  <si>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</si>
  <si>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</si>
  <si>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</si>
  <si>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</si>
  <si>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</si>
  <si>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</si>
  <si>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</si>
  <si>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</si>
  <si>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</si>
  <si>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</si>
  <si>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</si>
  <si>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</si>
  <si>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</si>
  <si>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</si>
  <si>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</si>
  <si>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</si>
  <si>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</si>
  <si>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</si>
  <si>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</si>
  <si>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</si>
  <si>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</si>
  <si>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</si>
  <si>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</si>
  <si>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</si>
  <si>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</si>
  <si>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</si>
  <si>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</si>
  <si>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</si>
  <si>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</si>
  <si>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</si>
  <si>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</si>
  <si>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</si>
  <si>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</si>
  <si>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</si>
  <si>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</si>
  <si>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</si>
  <si>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</si>
  <si>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</si>
  <si>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</si>
  <si>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</si>
  <si>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</si>
  <si>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</si>
  <si>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</si>
  <si>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</si>
  <si>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</si>
  <si>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</si>
  <si>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</si>
  <si>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</si>
  <si>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</si>
  <si>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</si>
  <si>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</si>
  <si>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</si>
  <si>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</si>
  <si>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</si>
  <si>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</si>
  <si>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</si>
  <si>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</si>
  <si>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</si>
  <si>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</si>
  <si>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</si>
  <si>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</si>
  <si>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</si>
  <si>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</si>
  <si>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</si>
  <si>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</si>
  <si>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</si>
  <si>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</si>
  <si>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</si>
  <si>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</si>
  <si>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</si>
  <si>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</si>
  <si>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</si>
  <si>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</si>
  <si>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</si>
  <si>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</si>
  <si>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</si>
  <si>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</si>
  <si>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</si>
  <si>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</si>
  <si>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</si>
  <si>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</si>
  <si>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</si>
  <si>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</si>
  <si>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</si>
  <si>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</si>
  <si>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</si>
  <si>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</si>
  <si>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</si>
  <si>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</si>
  <si>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</si>
  <si>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</si>
  <si>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</si>
  <si>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</si>
  <si>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</si>
  <si>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</si>
  <si>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</si>
  <si>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</si>
  <si>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</si>
  <si>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</si>
  <si>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</si>
  <si>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</si>
  <si>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</si>
  <si>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</si>
  <si>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</si>
  <si>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</si>
  <si>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</si>
  <si>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</si>
  <si>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</si>
  <si>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</si>
  <si>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</si>
  <si>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</si>
  <si>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</si>
  <si>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</si>
  <si>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</si>
  <si>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</si>
  <si>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</si>
  <si>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</si>
  <si>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</si>
  <si>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</si>
  <si>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</si>
  <si>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</si>
  <si>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</si>
  <si>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</si>
  <si>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</si>
  <si>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</si>
  <si>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</si>
  <si>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</si>
  <si>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</si>
  <si>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</si>
  <si>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</si>
  <si>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</si>
  <si>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</si>
  <si>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</si>
  <si>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</si>
  <si>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</si>
  <si>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</si>
  <si>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</si>
  <si>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</si>
  <si>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</si>
  <si>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</si>
  <si>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</si>
  <si>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</si>
  <si>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</si>
  <si>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</si>
  <si>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</si>
  <si>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</si>
  <si>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</si>
  <si>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</si>
  <si>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</si>
  <si>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</si>
  <si>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</si>
  <si>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</si>
  <si>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</si>
  <si>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</si>
  <si>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</si>
  <si>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</si>
  <si>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</si>
  <si>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</si>
  <si>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</si>
  <si>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</si>
  <si>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</si>
  <si>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</si>
  <si>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</si>
  <si>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</si>
  <si>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</si>
  <si>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</si>
  <si>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</si>
  <si>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</si>
  <si>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</si>
  <si>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</si>
  <si>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</si>
  <si>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</si>
  <si>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</si>
  <si>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</si>
  <si>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</si>
  <si>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</si>
  <si>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</si>
  <si>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</si>
  <si>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</si>
  <si>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</si>
  <si>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</si>
  <si>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</si>
  <si>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</si>
  <si>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</si>
  <si>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</si>
  <si>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</si>
  <si>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</si>
  <si>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</si>
  <si>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</si>
  <si>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</si>
  <si>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</si>
  <si>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</si>
  <si>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</si>
  <si>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</si>
  <si>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</si>
  <si>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</si>
  <si>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</si>
  <si>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</si>
  <si>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</si>
  <si>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</si>
  <si>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</si>
  <si>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</si>
  <si>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</si>
  <si>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</si>
  <si>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</si>
  <si>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</si>
  <si>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</si>
  <si>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</si>
  <si>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</si>
  <si>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</si>
  <si>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</si>
  <si>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</si>
  <si>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</si>
  <si>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</si>
  <si>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</si>
  <si>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</si>
  <si>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</si>
  <si>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</si>
  <si>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</si>
  <si>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</si>
  <si>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</si>
  <si>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</si>
  <si>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</si>
  <si>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</si>
  <si>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</si>
  <si>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</si>
  <si>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</si>
  <si>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</si>
  <si>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</si>
  <si>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</si>
  <si>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</si>
  <si>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</si>
  <si>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</si>
  <si>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</si>
  <si>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</si>
  <si>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</si>
  <si>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</si>
  <si>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</si>
  <si>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</si>
  <si>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</si>
  <si>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</si>
  <si>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</si>
  <si>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</si>
  <si>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</si>
  <si>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</si>
  <si>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</si>
  <si>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</si>
  <si>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</si>
  <si>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</si>
  <si>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</si>
  <si>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</si>
  <si>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</si>
  <si>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</si>
  <si>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</si>
  <si>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</si>
  <si>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</si>
  <si>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</si>
  <si>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</si>
  <si>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</si>
  <si>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</si>
  <si>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</si>
  <si>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</si>
  <si>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</si>
  <si>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</si>
  <si>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</si>
  <si>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</si>
  <si>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</si>
  <si>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</si>
  <si>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</si>
  <si>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</si>
  <si>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</si>
  <si>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</si>
  <si>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</si>
  <si>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</si>
  <si>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</si>
  <si>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</si>
  <si>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</si>
  <si>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</si>
  <si>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</si>
  <si>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</si>
  <si>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</si>
  <si>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</si>
  <si>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</si>
  <si>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</si>
  <si>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</si>
  <si>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</si>
  <si>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</si>
  <si>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</si>
  <si>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</si>
  <si>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</si>
  <si>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</si>
  <si>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</si>
  <si>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</si>
  <si>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</si>
  <si>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</si>
  <si>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</si>
  <si>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</si>
  <si>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</si>
  <si>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</si>
  <si>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</si>
  <si>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</si>
  <si>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</si>
  <si>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</si>
  <si>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</si>
  <si>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</si>
  <si>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</si>
  <si>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</si>
  <si>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</si>
  <si>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</si>
  <si>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</si>
  <si>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</si>
  <si>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</si>
  <si>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</si>
  <si>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</si>
  <si>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</si>
  <si>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</si>
  <si>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</si>
  <si>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</si>
  <si>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</si>
  <si>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</si>
  <si>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</si>
  <si>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</si>
  <si>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</si>
  <si>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</si>
  <si>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</si>
  <si>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</si>
  <si>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</si>
  <si>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</si>
  <si>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</si>
  <si>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</si>
  <si>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</si>
  <si>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</si>
  <si>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</si>
  <si>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</si>
  <si>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</si>
  <si>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</si>
  <si>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</si>
  <si>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</si>
  <si>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</si>
  <si>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</si>
  <si>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</si>
  <si>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</si>
  <si>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</si>
  <si>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</si>
  <si>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</si>
  <si>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</si>
  <si>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</si>
  <si>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</si>
  <si>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</si>
  <si>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</si>
  <si>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</si>
  <si>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</si>
  <si>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</si>
  <si>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</si>
  <si>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</si>
  <si>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</si>
  <si>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</si>
  <si>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</si>
  <si>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</si>
  <si>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</si>
  <si>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</si>
  <si>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</si>
  <si>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</si>
  <si>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</si>
  <si>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</si>
  <si>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</si>
  <si>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</si>
  <si>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</si>
  <si>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</si>
  <si>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</si>
  <si>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</si>
  <si>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</si>
  <si>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</si>
  <si>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</si>
  <si>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</si>
  <si>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</si>
  <si>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</si>
  <si>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</si>
  <si>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</si>
  <si>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</si>
  <si>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</si>
  <si>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</si>
  <si>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</si>
  <si>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</si>
  <si>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</si>
  <si>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</si>
  <si>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</si>
  <si>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</si>
  <si>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</si>
  <si>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</si>
  <si>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</si>
  <si>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</si>
  <si>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</si>
  <si>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</si>
  <si>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</si>
  <si>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</si>
  <si>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</si>
  <si>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</si>
  <si>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</si>
  <si>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</si>
  <si>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</si>
  <si>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</si>
  <si>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</si>
  <si>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</si>
  <si>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</si>
  <si>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</si>
  <si>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</si>
  <si>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</si>
  <si>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</si>
  <si>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</si>
  <si>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</si>
  <si>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</si>
  <si>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</si>
  <si>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</si>
  <si>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</si>
  <si>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</si>
  <si>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</si>
  <si>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</si>
  <si>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</si>
  <si>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</si>
  <si>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</si>
  <si>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</si>
  <si>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</si>
  <si>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</si>
  <si>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</si>
  <si>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</si>
  <si>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</si>
  <si>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</si>
  <si>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</si>
  <si>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</si>
  <si>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</si>
  <si>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</si>
  <si>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</si>
  <si>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</si>
  <si>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</si>
  <si>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</si>
  <si>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</si>
  <si>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</si>
  <si>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</si>
  <si>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</si>
  <si>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</si>
  <si>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</si>
  <si>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</si>
  <si>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</si>
  <si>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</si>
  <si>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</si>
  <si>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</si>
  <si>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</si>
  <si>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</si>
  <si>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</si>
  <si>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</si>
  <si>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</si>
  <si>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</si>
  <si>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</si>
  <si>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</si>
  <si>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</si>
  <si>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</si>
  <si>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</si>
  <si>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</si>
  <si>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</si>
  <si>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</si>
  <si>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</si>
  <si>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</si>
  <si>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</si>
  <si>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</si>
  <si>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</si>
  <si>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</si>
  <si>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</si>
  <si>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</si>
  <si>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</si>
  <si>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</si>
  <si>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</si>
  <si>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</si>
  <si>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</si>
  <si>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</si>
  <si>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</si>
  <si>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</si>
  <si>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</si>
  <si>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</si>
  <si>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</si>
  <si>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</si>
  <si>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</si>
  <si>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</si>
  <si>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</si>
  <si>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</si>
  <si>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</si>
  <si>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</si>
  <si>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</si>
  <si>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</si>
  <si>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</si>
  <si>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</si>
  <si>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</si>
  <si>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</si>
  <si>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</si>
  <si>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</si>
  <si>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</si>
  <si>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</si>
  <si>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</si>
  <si>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</si>
  <si>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</si>
  <si>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</si>
  <si>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</si>
  <si>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</si>
  <si>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</si>
  <si>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</si>
  <si>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</si>
  <si>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</si>
  <si>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</si>
  <si>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</si>
  <si>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</si>
  <si>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</si>
  <si>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</si>
  <si>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</si>
  <si>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</si>
  <si>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</si>
  <si>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</si>
  <si>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</si>
  <si>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</si>
  <si>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</si>
  <si>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</si>
  <si>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</si>
  <si>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</si>
  <si>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</si>
  <si>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</si>
  <si>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</si>
  <si>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</si>
  <si>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</si>
  <si>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</si>
  <si>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</si>
  <si>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</si>
  <si>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</si>
  <si>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</si>
  <si>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</si>
  <si>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</si>
  <si>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</si>
  <si>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</si>
  <si>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</si>
  <si>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</si>
  <si>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</si>
  <si>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</si>
  <si>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</si>
  <si>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</si>
  <si>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</si>
  <si>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</si>
  <si>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</si>
  <si>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</si>
  <si>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</si>
  <si>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</si>
  <si>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</si>
  <si>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</si>
  <si>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</si>
  <si>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</si>
  <si>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</si>
  <si>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</si>
  <si>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</si>
  <si>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</si>
  <si>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</si>
  <si>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</si>
  <si>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</si>
  <si>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</si>
  <si>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</si>
  <si>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</si>
  <si>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</si>
  <si>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</si>
  <si>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</si>
  <si>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</si>
  <si>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</si>
  <si>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</si>
  <si>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</si>
  <si>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</si>
  <si>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</si>
  <si>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</si>
  <si>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</si>
  <si>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</si>
  <si>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</si>
  <si>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</si>
  <si>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</si>
  <si>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</si>
  <si>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</si>
  <si>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</si>
  <si>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</si>
  <si>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</si>
  <si>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</si>
  <si>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</si>
  <si>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</si>
  <si>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</si>
  <si>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</si>
  <si>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</si>
  <si>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</si>
  <si>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</si>
  <si>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</si>
  <si>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</si>
  <si>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</si>
  <si>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</si>
  <si>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</si>
  <si>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</si>
  <si>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</si>
  <si>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</si>
  <si>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</si>
  <si>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</si>
  <si>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</si>
  <si>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</si>
  <si>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</si>
  <si>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</si>
  <si>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</si>
  <si>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</si>
  <si>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</si>
  <si>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</si>
  <si>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</si>
  <si>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</si>
  <si>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</si>
  <si>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</si>
  <si>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</si>
  <si>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</si>
  <si>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</si>
  <si>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</si>
  <si>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</si>
  <si>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</si>
  <si>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</si>
  <si>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</si>
  <si>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</si>
  <si>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</si>
  <si>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</si>
  <si>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</si>
  <si>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</si>
  <si>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</si>
  <si>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</si>
  <si>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</si>
  <si>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</si>
  <si>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</si>
  <si>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</si>
  <si>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</si>
  <si>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</si>
  <si>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</si>
  <si>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</si>
  <si>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</si>
  <si>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</si>
  <si>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</si>
  <si>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</si>
  <si>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</si>
  <si>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</si>
  <si>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</si>
  <si>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</si>
  <si>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</si>
  <si>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</si>
  <si>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</si>
  <si>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</si>
  <si>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</si>
  <si>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</si>
  <si>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</si>
  <si>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</si>
  <si>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</si>
  <si>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</si>
  <si>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</si>
  <si>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</si>
  <si>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</si>
  <si>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</si>
  <si>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</si>
  <si>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</si>
  <si>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</si>
  <si>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</si>
  <si>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</si>
  <si>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</si>
  <si>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</si>
  <si>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</si>
  <si>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</si>
  <si>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</si>
  <si>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</si>
  <si>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</si>
  <si>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</si>
  <si>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</si>
  <si>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</si>
  <si>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</si>
  <si>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</si>
  <si>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</si>
  <si>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</si>
  <si>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</si>
  <si>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</si>
  <si>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</si>
  <si>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</si>
  <si>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</si>
  <si>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</si>
  <si>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</si>
  <si>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</si>
  <si>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</si>
  <si>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</si>
  <si>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</si>
  <si>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</si>
  <si>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</si>
  <si>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</si>
  <si>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</si>
  <si>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</si>
  <si>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</si>
  <si>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</si>
  <si>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</si>
  <si>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</si>
  <si>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</si>
  <si>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</si>
  <si>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</si>
  <si>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</si>
  <si>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</si>
  <si>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</si>
  <si>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</si>
  <si>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</si>
  <si>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</si>
  <si>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</si>
  <si>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</si>
  <si>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</si>
  <si>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</si>
  <si>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</si>
  <si>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</si>
  <si>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</si>
  <si>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</si>
  <si>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</si>
  <si>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</si>
  <si>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</si>
  <si>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</si>
  <si>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</si>
  <si>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</si>
  <si>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</si>
  <si>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</si>
  <si>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</si>
  <si>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</si>
  <si>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</si>
  <si>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</si>
  <si>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</si>
  <si>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</si>
  <si>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</si>
  <si>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</si>
  <si>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</si>
  <si>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</si>
  <si>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</si>
  <si>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</si>
  <si>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</si>
  <si>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</si>
  <si>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</si>
  <si>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</si>
  <si>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</si>
  <si>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</si>
  <si>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</si>
  <si>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</si>
  <si>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</si>
  <si>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</si>
  <si>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</si>
  <si>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</si>
  <si>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</si>
  <si>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</si>
  <si>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</si>
  <si>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</si>
  <si>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</si>
  <si>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</si>
  <si>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</si>
  <si>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</si>
  <si>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</si>
  <si>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</si>
  <si>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</si>
  <si>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</si>
  <si>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</si>
  <si>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</si>
  <si>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</si>
  <si>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</si>
  <si>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</si>
  <si>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</si>
  <si>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</si>
  <si>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</si>
  <si>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</si>
  <si>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</si>
  <si>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</si>
  <si>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</si>
  <si>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</si>
  <si>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</si>
  <si>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</si>
  <si>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</si>
  <si>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</si>
  <si>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</si>
  <si>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</si>
  <si>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</si>
  <si>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</si>
  <si>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</si>
  <si>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</si>
  <si>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</si>
  <si>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</si>
  <si>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</si>
  <si>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</si>
  <si>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</si>
  <si>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</si>
  <si>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</si>
  <si>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</si>
  <si>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</si>
  <si>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</si>
  <si>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</si>
  <si>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</si>
  <si>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</si>
  <si>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</si>
  <si>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</si>
  <si>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</si>
  <si>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</si>
  <si>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</si>
  <si>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</si>
  <si>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</si>
  <si>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</si>
  <si>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</si>
  <si>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</si>
  <si>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</si>
  <si>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</si>
  <si>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</si>
  <si>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</si>
  <si>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</si>
  <si>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</si>
  <si>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</si>
  <si>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</si>
  <si>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</si>
  <si>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</si>
  <si>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</si>
  <si>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</si>
  <si>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</si>
  <si>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</si>
  <si>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</si>
  <si>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</si>
  <si>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</si>
  <si>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</si>
  <si>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</si>
  <si>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</si>
  <si>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</si>
  <si>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</si>
  <si>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</si>
  <si>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</si>
  <si>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</si>
  <si>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</si>
  <si>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</si>
  <si>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</si>
  <si>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</si>
  <si>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</si>
  <si>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</si>
  <si>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</si>
  <si>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</si>
  <si>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</si>
  <si>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</si>
  <si>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</si>
  <si>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</si>
  <si>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</si>
  <si>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</si>
  <si>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</si>
  <si>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</si>
  <si>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</si>
  <si>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</si>
  <si>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</si>
  <si>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</si>
  <si>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</si>
  <si>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</si>
  <si>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</si>
  <si>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</si>
  <si>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</si>
  <si>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</si>
  <si>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</si>
  <si>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</si>
  <si>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</si>
  <si>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</si>
  <si>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</si>
  <si>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</si>
  <si>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</si>
  <si>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</si>
  <si>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</si>
  <si>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</si>
  <si>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</si>
  <si>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</si>
  <si>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</si>
  <si>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</si>
  <si>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</si>
  <si>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</si>
  <si>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</si>
  <si>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</si>
  <si>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</si>
  <si>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</si>
  <si>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</si>
  <si>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</si>
  <si>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</si>
  <si>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</si>
  <si>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</si>
  <si>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</si>
  <si>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</si>
  <si>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</si>
  <si>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</si>
  <si>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</si>
  <si>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</si>
  <si>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</si>
  <si>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</si>
  <si>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</si>
  <si>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</si>
  <si>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</si>
  <si>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</si>
  <si>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</si>
  <si>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</si>
  <si>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</si>
  <si>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</si>
  <si>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</si>
  <si>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</si>
  <si>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</si>
  <si>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</si>
  <si>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</si>
  <si>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</si>
  <si>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</si>
  <si>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</si>
  <si>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</si>
  <si>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</si>
  <si>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</si>
  <si>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</si>
  <si>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</si>
  <si>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</si>
  <si>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</si>
  <si>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</si>
  <si>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</si>
  <si>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</si>
  <si>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</si>
  <si>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</si>
  <si>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</si>
  <si>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</si>
  <si>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</si>
  <si>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</si>
  <si>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</si>
  <si>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</si>
  <si>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</si>
  <si>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</si>
  <si>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</si>
  <si>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</si>
  <si>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</si>
  <si>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</si>
  <si>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</si>
  <si>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</si>
  <si>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</si>
  <si>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</si>
  <si>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</si>
  <si>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</si>
  <si>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</si>
  <si>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</si>
  <si>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</si>
  <si>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</si>
  <si>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</si>
  <si>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</si>
  <si>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</si>
  <si>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</si>
  <si>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</si>
  <si>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</si>
  <si>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</si>
  <si>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</si>
  <si>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</si>
  <si>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</si>
  <si>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</si>
  <si>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</si>
  <si>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</si>
  <si>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</si>
  <si>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</si>
  <si>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</si>
  <si>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</si>
  <si>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</si>
  <si>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</si>
  <si>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</si>
  <si>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</si>
  <si>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</si>
  <si>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</si>
  <si>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</si>
  <si>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</si>
  <si>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</si>
  <si>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</si>
  <si>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</si>
  <si>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</si>
  <si>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</si>
  <si>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</si>
  <si>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</si>
  <si>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</si>
  <si>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</si>
  <si>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</si>
  <si>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</si>
  <si>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</si>
  <si>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</si>
  <si>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</si>
  <si>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</si>
  <si>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</si>
  <si>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</si>
  <si>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</si>
  <si>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</si>
  <si>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</si>
  <si>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</si>
  <si>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</si>
  <si>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</si>
  <si>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</si>
  <si>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</si>
  <si>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</si>
  <si>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</si>
  <si>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</si>
  <si>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</si>
  <si>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</si>
  <si>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</si>
  <si>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</si>
  <si>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</si>
  <si>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</si>
  <si>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</si>
  <si>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</si>
  <si>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</si>
  <si>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</si>
  <si>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</si>
  <si>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</si>
  <si>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</si>
  <si>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</si>
  <si>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</si>
  <si>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</si>
  <si>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</si>
  <si>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</si>
  <si>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</si>
  <si>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</si>
  <si>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</si>
  <si>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</si>
  <si>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</si>
  <si>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</si>
  <si>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</si>
  <si>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</si>
  <si>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</si>
  <si>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</si>
  <si>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</si>
  <si>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</si>
  <si>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</si>
  <si>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</si>
  <si>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</si>
  <si>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</si>
  <si>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</si>
  <si>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</si>
  <si>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</si>
  <si>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</si>
  <si>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</si>
  <si>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</si>
  <si>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</si>
  <si>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</si>
  <si>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</si>
  <si>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</si>
  <si>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</si>
  <si>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</si>
  <si>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</si>
  <si>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</si>
  <si>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</si>
  <si>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</si>
  <si>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</si>
  <si>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</si>
  <si>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</si>
  <si>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</si>
  <si>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</si>
  <si>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</si>
  <si>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</si>
  <si>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</si>
  <si>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</si>
  <si>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</si>
  <si>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</si>
  <si>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</si>
  <si>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</si>
  <si>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</si>
  <si>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</si>
  <si>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</si>
  <si>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</si>
  <si>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</si>
  <si>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</si>
  <si>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</si>
  <si>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</si>
  <si>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</si>
  <si>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</si>
  <si>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</si>
  <si>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</si>
  <si>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</si>
  <si>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</si>
  <si>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</si>
  <si>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</si>
  <si>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</si>
  <si>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</si>
  <si>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</si>
  <si>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</si>
  <si>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</si>
  <si>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</si>
  <si>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</si>
  <si>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</si>
  <si>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</si>
  <si>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</si>
  <si>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</si>
  <si>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</si>
  <si>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</si>
  <si>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</si>
  <si>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</si>
  <si>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</si>
  <si>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</si>
  <si>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</si>
  <si>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</si>
  <si>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</si>
  <si>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</si>
  <si>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</si>
  <si>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</si>
  <si>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</si>
  <si>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</si>
  <si>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</si>
  <si>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</si>
  <si>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</si>
  <si>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</si>
  <si>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</si>
  <si>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</si>
  <si>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</si>
  <si>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</si>
  <si>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</si>
  <si>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</si>
  <si>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</si>
  <si>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</si>
  <si>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</si>
  <si>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</si>
  <si>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</si>
  <si>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</si>
  <si>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</si>
  <si>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</si>
  <si>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</si>
  <si>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</si>
  <si>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</si>
  <si>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</si>
  <si>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</si>
  <si>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</si>
  <si>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</si>
  <si>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</si>
  <si>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</si>
  <si>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</si>
  <si>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</si>
  <si>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</si>
  <si>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</si>
  <si>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</si>
  <si>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</si>
  <si>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</si>
  <si>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</si>
  <si>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</si>
  <si>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</si>
  <si>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</si>
  <si>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</si>
  <si>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</si>
  <si>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</si>
  <si>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</si>
  <si>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</si>
  <si>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</si>
  <si>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</si>
  <si>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</si>
  <si>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</si>
  <si>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</si>
  <si>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</si>
  <si>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</si>
  <si>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</si>
  <si>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</si>
  <si>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</si>
  <si>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</si>
  <si>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</si>
  <si>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</si>
  <si>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</si>
  <si>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</si>
  <si>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</si>
  <si>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</si>
  <si>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</si>
  <si>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</si>
  <si>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</si>
  <si>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</si>
  <si>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</si>
  <si>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</si>
  <si>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</si>
  <si>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</si>
  <si>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</si>
  <si>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</si>
  <si>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</si>
  <si>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</si>
  <si>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</si>
  <si>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</si>
  <si>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</si>
  <si>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</si>
  <si>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</si>
  <si>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</si>
  <si>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</si>
  <si>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</si>
  <si>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</si>
  <si>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</si>
  <si>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</si>
  <si>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</si>
  <si>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</si>
  <si>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</si>
  <si>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</si>
  <si>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</si>
  <si>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</si>
  <si>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</si>
  <si>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</si>
  <si>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</si>
  <si>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</si>
  <si>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</si>
  <si>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</si>
  <si>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</si>
  <si>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</si>
  <si>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</si>
  <si>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</si>
  <si>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</si>
  <si>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</si>
  <si>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</si>
  <si>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</si>
  <si>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</si>
  <si>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</si>
  <si>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</si>
  <si>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</si>
  <si>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</si>
  <si>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</si>
  <si>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</si>
  <si>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</si>
  <si>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</si>
  <si>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</si>
  <si>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</si>
  <si>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</si>
  <si>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</si>
  <si>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</si>
  <si>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</si>
  <si>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</si>
  <si>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</si>
  <si>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</si>
  <si>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</si>
  <si>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</si>
  <si>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</si>
  <si>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</si>
  <si>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</si>
  <si>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</si>
  <si>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</si>
  <si>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</si>
  <si>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</si>
  <si>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</si>
  <si>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</si>
  <si>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</si>
  <si>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</si>
  <si>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</si>
  <si>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</si>
  <si>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</si>
  <si>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</si>
  <si>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</si>
  <si>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</si>
  <si>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</si>
  <si>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</si>
  <si>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</si>
  <si>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</si>
  <si>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</si>
  <si>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</si>
  <si>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</si>
  <si>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</si>
  <si>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</si>
  <si>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</si>
  <si>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</si>
  <si>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</si>
  <si>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</si>
  <si>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</si>
  <si>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</si>
  <si>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</si>
  <si>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</si>
  <si>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</si>
  <si>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</si>
  <si>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</si>
  <si>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</si>
  <si>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</si>
  <si>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</si>
  <si>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</si>
  <si>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</si>
  <si>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</si>
  <si>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</si>
  <si>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</si>
  <si>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</si>
  <si>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</si>
  <si>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</si>
  <si>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</si>
  <si>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</si>
  <si>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</si>
  <si>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</si>
  <si>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</si>
  <si>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</si>
  <si>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</si>
  <si>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</si>
  <si>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</si>
  <si>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</si>
  <si>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</si>
  <si>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</si>
  <si>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</si>
  <si>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</si>
  <si>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</si>
  <si>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</si>
  <si>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</si>
  <si>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</si>
  <si>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</si>
  <si>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</si>
  <si>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</si>
  <si>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</si>
  <si>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</si>
  <si>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</si>
  <si>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</si>
  <si>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</si>
  <si>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</si>
  <si>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</si>
  <si>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</si>
  <si>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</si>
  <si>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</si>
  <si>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</si>
  <si>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</si>
  <si>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</si>
  <si>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</si>
  <si>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</si>
  <si>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</si>
  <si>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</si>
  <si>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</si>
  <si>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</si>
  <si>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</si>
  <si>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</si>
  <si>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</si>
  <si>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</si>
  <si>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</si>
  <si>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</si>
  <si>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</si>
  <si>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</si>
  <si>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</si>
  <si>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</si>
  <si>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</si>
  <si>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</si>
  <si>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</si>
  <si>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</si>
  <si>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</si>
  <si>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</si>
  <si>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</si>
  <si>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</si>
  <si>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</si>
  <si>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</si>
  <si>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</si>
  <si>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</si>
  <si>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</si>
  <si>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</si>
  <si>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</si>
  <si>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</si>
  <si>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</si>
  <si>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</si>
  <si>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</si>
  <si>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</si>
  <si>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</si>
  <si>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</si>
  <si>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</si>
  <si>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</si>
  <si>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</si>
  <si>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</si>
  <si>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</si>
  <si>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</si>
  <si>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</si>
  <si>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</si>
  <si>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</si>
  <si>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</si>
  <si>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</si>
  <si>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</si>
  <si>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</si>
  <si>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</si>
  <si>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</si>
  <si>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</si>
  <si>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</si>
  <si>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</si>
  <si>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</si>
  <si>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</si>
  <si>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</si>
  <si>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</si>
  <si>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</si>
  <si>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</si>
  <si>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</si>
  <si>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</si>
  <si>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</si>
  <si>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</si>
  <si>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</si>
  <si>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</si>
  <si>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</si>
  <si>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</si>
  <si>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</si>
  <si>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</si>
  <si>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</si>
  <si>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</si>
  <si>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</si>
  <si>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</si>
  <si>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</si>
  <si>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</si>
  <si>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</si>
  <si>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</si>
  <si>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</si>
  <si>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</si>
  <si>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</si>
  <si>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</si>
  <si>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</si>
  <si>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</si>
  <si>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</si>
  <si>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</si>
  <si>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</si>
  <si>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</si>
  <si>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</si>
  <si>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</si>
  <si>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</si>
  <si>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</si>
  <si>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</si>
  <si>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</si>
  <si>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</si>
  <si>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</si>
  <si>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</si>
  <si>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</si>
  <si>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</si>
  <si>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</si>
  <si>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</si>
  <si>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</si>
  <si>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</si>
  <si>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</si>
  <si>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</si>
  <si>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</si>
  <si>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</si>
  <si>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</si>
  <si>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</si>
  <si>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</si>
  <si>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</si>
  <si>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</si>
  <si>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</si>
  <si>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</si>
  <si>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</si>
  <si>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</si>
  <si>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</si>
  <si>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</si>
  <si>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</si>
  <si>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</si>
  <si>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</si>
  <si>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</si>
  <si>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</si>
  <si>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</si>
  <si>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</si>
  <si>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</si>
  <si>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</si>
  <si>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</si>
  <si>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</si>
  <si>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</si>
  <si>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</si>
  <si>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</si>
  <si>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</si>
  <si>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</si>
  <si>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</si>
  <si>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</si>
  <si>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</si>
  <si>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</si>
  <si>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</si>
  <si>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</si>
  <si>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</si>
  <si>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</si>
  <si>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</si>
  <si>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</si>
  <si>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</si>
  <si>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</si>
  <si>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</si>
  <si>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</si>
  <si>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</si>
  <si>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</si>
  <si>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</si>
  <si>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</si>
  <si>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</si>
  <si>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</si>
  <si>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</si>
  <si>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</si>
  <si>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</si>
  <si>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</si>
  <si>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</si>
  <si>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</si>
  <si>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</si>
  <si>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</si>
  <si>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</si>
  <si>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</si>
  <si>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</si>
  <si>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</si>
  <si>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</si>
  <si>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</si>
  <si>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</si>
  <si>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</si>
  <si>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</si>
  <si>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</si>
  <si>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</si>
  <si>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</si>
  <si>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</si>
  <si>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</si>
  <si>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</si>
  <si>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</si>
  <si>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</si>
  <si>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</si>
  <si>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</si>
  <si>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</si>
  <si>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</si>
  <si>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</si>
  <si>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</si>
  <si>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</si>
  <si>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</si>
  <si>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</si>
  <si>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</si>
  <si>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</si>
  <si>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</si>
  <si>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</si>
  <si>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</si>
  <si>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</si>
  <si>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</si>
  <si>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</si>
  <si>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</si>
  <si>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</si>
  <si>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</si>
  <si>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</si>
  <si>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</si>
  <si>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</si>
  <si>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</si>
  <si>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</si>
  <si>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</si>
  <si>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</si>
  <si>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</si>
  <si>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</si>
  <si>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</si>
  <si>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</si>
  <si>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</si>
  <si>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</si>
  <si>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</si>
  <si>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</si>
  <si>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</si>
  <si>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</si>
  <si>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</si>
  <si>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</si>
  <si>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</si>
  <si>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</si>
  <si>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</si>
  <si>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</si>
  <si>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</si>
  <si>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</si>
  <si>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</si>
  <si>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</si>
  <si>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</si>
  <si>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</si>
  <si>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</si>
  <si>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</si>
  <si>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</si>
  <si>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</si>
  <si>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</si>
  <si>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</si>
  <si>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</si>
  <si>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</si>
  <si>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</si>
  <si>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</si>
  <si>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</si>
  <si>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</si>
  <si>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</si>
  <si>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</si>
  <si>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</si>
  <si>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</si>
  <si>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</si>
  <si>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</si>
  <si>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</si>
  <si>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</si>
  <si>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</si>
  <si>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</si>
  <si>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</si>
  <si>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</si>
  <si>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</si>
  <si>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</si>
  <si>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</si>
  <si>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</si>
  <si>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</si>
  <si>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</si>
  <si>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</si>
  <si>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</si>
  <si>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</si>
  <si>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</si>
  <si>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</si>
  <si>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</si>
  <si>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</si>
  <si>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</si>
  <si>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</si>
  <si>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</si>
  <si>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</si>
  <si>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</si>
  <si>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</si>
  <si>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</si>
  <si>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</si>
  <si>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</si>
  <si>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</si>
  <si>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</si>
  <si>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</si>
  <si>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</si>
  <si>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</si>
  <si>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</si>
  <si>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</si>
  <si>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</si>
  <si>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</si>
  <si>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</si>
  <si>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</si>
  <si>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</si>
  <si>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</si>
  <si>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</si>
  <si>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</si>
  <si>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</si>
  <si>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</si>
  <si>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</si>
  <si>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</si>
  <si>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</si>
  <si>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</si>
  <si>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</si>
  <si>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</si>
  <si>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</si>
  <si>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</si>
  <si>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</si>
  <si>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</si>
  <si>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</si>
  <si>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</si>
  <si>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</si>
  <si>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</si>
  <si>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</si>
  <si>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</si>
  <si>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</si>
  <si>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</si>
  <si>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</si>
  <si>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</si>
  <si>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</si>
  <si>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</si>
  <si>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</si>
  <si>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</si>
  <si>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</si>
  <si>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</si>
  <si>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</si>
  <si>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</si>
  <si>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</si>
  <si>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</si>
  <si>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</si>
  <si>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</si>
  <si>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</si>
  <si>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</si>
  <si>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</si>
  <si>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</si>
  <si>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</si>
  <si>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</si>
  <si>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</si>
  <si>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</si>
  <si>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</si>
  <si>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</si>
  <si>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</si>
  <si>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</si>
  <si>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</si>
  <si>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</si>
  <si>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</si>
  <si>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</si>
  <si>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</si>
  <si>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</si>
  <si>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</si>
  <si>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</si>
  <si>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</si>
  <si>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</si>
  <si>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</si>
  <si>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</si>
  <si>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</si>
  <si>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</si>
  <si>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</si>
  <si>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</si>
  <si>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</si>
  <si>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</si>
  <si>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</si>
  <si>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</si>
  <si>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</si>
  <si>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</si>
  <si>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</si>
  <si>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</si>
  <si>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</si>
  <si>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</si>
  <si>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</si>
  <si>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</si>
  <si>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</si>
  <si>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</si>
  <si>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</si>
  <si>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</si>
  <si>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</si>
  <si>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</si>
  <si>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</si>
  <si>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</si>
  <si>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</si>
  <si>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</si>
  <si>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</si>
  <si>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</si>
  <si>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</si>
  <si>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</si>
  <si>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</si>
  <si>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</si>
  <si>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</si>
  <si>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</si>
  <si>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</si>
  <si>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</si>
  <si>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</si>
  <si>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</si>
  <si>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</si>
  <si>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</si>
  <si>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</si>
  <si>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</si>
  <si>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</si>
  <si>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</si>
  <si>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</si>
  <si>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</si>
  <si>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</si>
  <si>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</si>
  <si>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</si>
  <si>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</si>
  <si>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</si>
  <si>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</si>
  <si>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</si>
  <si>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</si>
  <si>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</si>
  <si>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</si>
  <si>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</si>
  <si>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</si>
  <si>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</si>
  <si>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</si>
  <si>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</si>
  <si>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</si>
  <si>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</si>
  <si>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</si>
  <si>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</si>
  <si>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</si>
  <si>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</si>
  <si>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</si>
  <si>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</si>
  <si>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</si>
  <si>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</si>
  <si>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</si>
  <si>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</si>
  <si>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</si>
  <si>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</si>
  <si>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</si>
  <si>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</si>
  <si>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</si>
  <si>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</si>
  <si>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</si>
  <si>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</si>
  <si>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</si>
  <si>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</si>
  <si>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</si>
  <si>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</si>
  <si>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</si>
  <si>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</si>
  <si>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</si>
  <si>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</si>
  <si>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</si>
  <si>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</si>
  <si>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</si>
  <si>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</si>
  <si>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</si>
  <si>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</si>
  <si>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</si>
  <si>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</si>
  <si>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</si>
  <si>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</si>
  <si>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</si>
  <si>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</si>
  <si>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</si>
  <si>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</si>
  <si>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</si>
  <si>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</si>
  <si>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</si>
  <si>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</si>
  <si>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</si>
  <si>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</si>
  <si>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</si>
  <si>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</si>
  <si>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</si>
  <si>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</si>
  <si>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</si>
  <si>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</si>
  <si>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</si>
  <si>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</si>
  <si>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</si>
  <si>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</si>
  <si>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</si>
  <si>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</si>
  <si>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</si>
  <si>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</si>
  <si>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</si>
  <si>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</si>
  <si>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</si>
  <si>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</si>
  <si>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</si>
  <si>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</si>
  <si>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</si>
  <si>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</si>
  <si>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</si>
  <si>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</si>
  <si>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</si>
  <si>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</si>
  <si>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</si>
  <si>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</si>
  <si>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</si>
  <si>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</si>
  <si>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</si>
  <si>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</si>
  <si>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</si>
  <si>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</si>
  <si>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</si>
  <si>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</si>
  <si>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</si>
  <si>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</si>
  <si>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</si>
  <si>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</si>
  <si>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</si>
  <si>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</si>
  <si>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</si>
  <si>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</si>
  <si>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</si>
  <si>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</si>
  <si>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</si>
  <si>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</si>
  <si>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</si>
  <si>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</si>
  <si>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</si>
  <si>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</si>
  <si>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</si>
  <si>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</si>
  <si>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</si>
  <si>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</si>
  <si>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</si>
  <si>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</si>
  <si>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</si>
  <si>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</si>
  <si>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</si>
  <si>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</si>
  <si>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</si>
  <si>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</si>
  <si>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</si>
  <si>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</si>
  <si>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</si>
  <si>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</si>
  <si>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</si>
  <si>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</si>
  <si>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</si>
  <si>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</si>
  <si>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</si>
  <si>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</si>
  <si>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</si>
  <si>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</si>
  <si>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</si>
  <si>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</si>
  <si>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</si>
  <si>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</si>
  <si>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</si>
  <si>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</si>
  <si>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</si>
  <si>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</si>
  <si>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</si>
  <si>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</si>
  <si>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</si>
  <si>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</si>
  <si>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</si>
  <si>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</si>
  <si>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</si>
  <si>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</si>
  <si>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</si>
  <si>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</si>
  <si>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</si>
  <si>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</si>
  <si>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</si>
  <si>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</si>
  <si>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</si>
  <si>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</si>
  <si>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</si>
  <si>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</si>
  <si>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</si>
  <si>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</si>
  <si>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</si>
  <si>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</si>
  <si>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</si>
  <si>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</si>
  <si>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</si>
  <si>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</si>
  <si>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</si>
  <si>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</si>
  <si>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</si>
  <si>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</si>
  <si>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</si>
  <si>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</si>
  <si>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</si>
  <si>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</si>
  <si>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</si>
  <si>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</si>
  <si>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</si>
  <si>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</si>
  <si>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</si>
  <si>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</si>
  <si>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</si>
  <si>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</si>
  <si>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</si>
  <si>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</si>
  <si>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</si>
  <si>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</si>
  <si>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</si>
  <si>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</si>
  <si>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</si>
  <si>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</si>
  <si>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</si>
  <si>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</si>
  <si>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</si>
  <si>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</si>
  <si>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</si>
  <si>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</si>
  <si>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</si>
  <si>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</si>
  <si>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</si>
  <si>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</si>
  <si>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</si>
  <si>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</si>
  <si>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</si>
  <si>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</si>
  <si>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</si>
  <si>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</si>
  <si>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</si>
  <si>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</si>
  <si>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</si>
  <si>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</si>
  <si>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</si>
  <si>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</si>
  <si>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</si>
  <si>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</si>
  <si>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</si>
  <si>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</si>
  <si>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</si>
  <si>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</si>
  <si>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</si>
  <si>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</si>
  <si>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</si>
  <si>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</si>
  <si>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</si>
  <si>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</si>
  <si>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</si>
  <si>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</si>
  <si>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</si>
  <si>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</si>
  <si>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</si>
  <si>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</si>
  <si>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</si>
  <si>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</si>
  <si>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</si>
  <si>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</si>
  <si>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</si>
  <si>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</si>
  <si>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</si>
  <si>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</si>
  <si>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</si>
  <si>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</si>
  <si>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</si>
  <si>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</si>
  <si>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</si>
  <si>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</si>
  <si>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</si>
  <si>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</si>
  <si>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</si>
  <si>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</si>
  <si>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</si>
  <si>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</si>
  <si>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</si>
  <si>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</si>
  <si>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</si>
  <si>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</si>
  <si>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</si>
  <si>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</si>
  <si>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</si>
  <si>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</si>
  <si>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</si>
  <si>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</si>
  <si>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</si>
  <si>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</si>
  <si>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</si>
  <si>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</si>
  <si>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</si>
  <si>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</si>
  <si>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</si>
  <si>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</si>
  <si>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</si>
  <si>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</si>
  <si>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</si>
  <si>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</si>
  <si>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</si>
  <si>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</si>
  <si>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</si>
  <si>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</si>
  <si>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</si>
  <si>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</si>
  <si>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</si>
  <si>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</si>
  <si>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</si>
  <si>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</si>
  <si>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</si>
  <si>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</si>
  <si>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</si>
  <si>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</si>
  <si>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</si>
  <si>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</si>
  <si>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</si>
  <si>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</si>
  <si>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</si>
  <si>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</si>
  <si>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</si>
  <si>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</si>
  <si>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</si>
  <si>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</si>
  <si>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</si>
  <si>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</si>
  <si>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</si>
  <si>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</si>
  <si>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</si>
  <si>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</si>
  <si>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</si>
  <si>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</si>
  <si>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</si>
  <si>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</si>
  <si>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</si>
  <si>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</si>
  <si>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</si>
  <si>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</si>
  <si>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</si>
  <si>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</si>
  <si>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</si>
  <si>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</si>
  <si>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</si>
  <si>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</si>
  <si>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</si>
  <si>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</si>
  <si>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</si>
  <si>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</si>
  <si>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</si>
  <si>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</si>
  <si>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</si>
  <si>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</si>
  <si>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</si>
  <si>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</si>
  <si>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</si>
  <si>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</si>
  <si>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</si>
  <si>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</si>
  <si>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</si>
  <si>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</si>
  <si>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</si>
  <si>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</si>
  <si>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</si>
  <si>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</si>
  <si>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</si>
  <si>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</si>
  <si>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</si>
  <si>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</si>
  <si>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</si>
  <si>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</si>
  <si>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</si>
  <si>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</si>
  <si>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</si>
  <si>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</si>
  <si>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</si>
  <si>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</si>
  <si>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</si>
  <si>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</si>
  <si>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</si>
  <si>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</si>
  <si>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</si>
  <si>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</si>
  <si>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</si>
  <si>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</si>
  <si>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</si>
  <si>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</si>
  <si>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</si>
  <si>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</si>
  <si>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</si>
  <si>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</si>
  <si>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</si>
  <si>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</si>
  <si>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</si>
  <si>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</si>
  <si>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</si>
  <si>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</si>
  <si>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</si>
  <si>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</si>
  <si>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</si>
  <si>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</si>
  <si>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</si>
  <si>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</si>
  <si>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</si>
  <si>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</si>
  <si>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</si>
  <si>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</si>
  <si>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</si>
  <si>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</si>
  <si>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</si>
  <si>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</si>
  <si>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</si>
  <si>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</si>
  <si>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</si>
  <si>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</si>
  <si>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</si>
  <si>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</si>
  <si>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</si>
  <si>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</si>
  <si>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</si>
  <si>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</si>
  <si>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</si>
  <si>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</si>
  <si>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</si>
  <si>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</si>
  <si>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</si>
  <si>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</si>
  <si>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</si>
  <si>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</si>
  <si>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</si>
  <si>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</si>
  <si>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</si>
  <si>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</si>
  <si>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</si>
  <si>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</si>
  <si>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</si>
  <si>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</si>
  <si>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</si>
  <si>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</si>
  <si>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</si>
  <si>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</si>
  <si>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</si>
  <si>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</si>
  <si>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</si>
  <si>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</si>
  <si>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</si>
  <si>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</si>
  <si>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</si>
  <si>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</si>
  <si>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</si>
  <si>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</si>
  <si>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</si>
  <si>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</si>
  <si>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</si>
  <si>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</si>
  <si>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</si>
  <si>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</si>
  <si>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</si>
  <si>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</si>
  <si>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</si>
  <si>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</si>
  <si>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</si>
  <si>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</si>
  <si>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</si>
  <si>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</si>
  <si>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</si>
  <si>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</si>
  <si>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</si>
  <si>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</si>
  <si>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</si>
  <si>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</si>
  <si>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</si>
  <si>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</si>
  <si>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</si>
  <si>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</si>
  <si>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</si>
  <si>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</si>
  <si>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</si>
  <si>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</si>
  <si>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</si>
  <si>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</si>
  <si>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</si>
  <si>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</si>
  <si>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</si>
  <si>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</si>
  <si>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</si>
  <si>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</si>
  <si>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</si>
  <si>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</si>
  <si>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</si>
  <si>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</si>
  <si>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</si>
  <si>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</si>
  <si>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</si>
  <si>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</si>
  <si>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</si>
  <si>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</si>
  <si>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</si>
  <si>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</si>
  <si>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</si>
  <si>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</si>
  <si>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</si>
  <si>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</si>
  <si>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</si>
  <si>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</si>
  <si>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</si>
  <si>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</si>
  <si>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</si>
  <si>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</si>
  <si>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</si>
  <si>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</si>
  <si>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</si>
  <si>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</si>
  <si>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</si>
  <si>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</si>
  <si>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</si>
  <si>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</si>
  <si>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</si>
  <si>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</si>
  <si>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</si>
  <si>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</si>
  <si>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</si>
  <si>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</si>
  <si>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</si>
  <si>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</si>
  <si>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</si>
  <si>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</si>
  <si>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</si>
  <si>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</si>
  <si>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</si>
  <si>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</si>
  <si>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</si>
  <si>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</si>
  <si>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</si>
  <si>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</si>
  <si>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</si>
  <si>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</si>
  <si>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</si>
  <si>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</si>
  <si>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</si>
  <si>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</si>
  <si>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</si>
  <si>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</si>
  <si>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</si>
  <si>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</si>
  <si>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</si>
  <si>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</si>
  <si>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</si>
  <si>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</si>
  <si>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</si>
  <si>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</si>
  <si>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</si>
  <si>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</si>
  <si>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</si>
  <si>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</si>
  <si>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</si>
  <si>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</si>
  <si>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</si>
  <si>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</si>
  <si>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</si>
  <si>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</si>
  <si>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</si>
  <si>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</si>
  <si>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</si>
  <si>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</si>
  <si>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</si>
  <si>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</si>
  <si>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</si>
  <si>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</si>
  <si>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</si>
  <si>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</si>
  <si>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</si>
  <si>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</si>
  <si>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</si>
  <si>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</si>
  <si>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</si>
  <si>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</si>
  <si>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</si>
  <si>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</si>
  <si>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</si>
  <si>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</si>
  <si>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</si>
  <si>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</si>
  <si>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</si>
  <si>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</si>
  <si>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</si>
  <si>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</si>
  <si>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</si>
  <si>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</si>
  <si>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</si>
  <si>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</si>
  <si>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</si>
  <si>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</si>
  <si>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</si>
  <si>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</si>
  <si>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</si>
  <si>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</si>
  <si>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</si>
  <si>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</si>
  <si>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</si>
  <si>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</si>
  <si>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</si>
  <si>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</si>
  <si>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</si>
  <si>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</si>
  <si>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</si>
  <si>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</si>
  <si>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</si>
  <si>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</si>
  <si>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</si>
  <si>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</si>
  <si>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</si>
  <si>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</si>
  <si>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</si>
  <si>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</si>
  <si>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</si>
  <si>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</si>
  <si>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</si>
  <si>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</si>
  <si>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</si>
  <si>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</si>
  <si>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</si>
  <si>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</si>
  <si>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</si>
  <si>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</si>
  <si>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</si>
  <si>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</si>
  <si>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</si>
  <si>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</si>
  <si>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</si>
  <si>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</si>
  <si>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</si>
  <si>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</si>
  <si>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</si>
  <si>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</si>
  <si>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</si>
  <si>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</si>
  <si>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</si>
  <si>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</si>
  <si>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</si>
  <si>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</si>
  <si>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</si>
  <si>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</si>
  <si>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</si>
  <si>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</si>
  <si>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</si>
  <si>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</si>
  <si>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</si>
  <si>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</si>
  <si>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</si>
  <si>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</si>
  <si>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</si>
  <si>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</si>
  <si>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</si>
  <si>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</si>
  <si>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</si>
  <si>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</si>
  <si>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</si>
  <si>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</si>
  <si>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</si>
  <si>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</si>
  <si>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</si>
  <si>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</si>
  <si>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</si>
  <si>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</si>
  <si>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</si>
  <si>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</si>
  <si>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</si>
  <si>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</si>
  <si>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</si>
  <si>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</si>
  <si>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</si>
  <si>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</si>
  <si>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</si>
  <si>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</si>
  <si>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</si>
  <si>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</si>
  <si>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</si>
  <si>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</si>
  <si>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</si>
  <si>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</si>
  <si>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</si>
  <si>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</si>
  <si>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</si>
  <si>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</si>
  <si>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</si>
  <si>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</si>
  <si>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</si>
  <si>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</si>
  <si>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</si>
  <si>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</si>
  <si>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</si>
  <si>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</si>
  <si>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</si>
  <si>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</si>
  <si>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</si>
  <si>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</si>
  <si>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</si>
  <si>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</si>
  <si>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</si>
  <si>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</si>
  <si>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</si>
  <si>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</si>
  <si>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</si>
  <si>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</si>
  <si>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</si>
  <si>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</si>
  <si>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</si>
  <si>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</si>
  <si>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</si>
  <si>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</si>
  <si>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</si>
  <si>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</si>
  <si>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</si>
  <si>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</si>
  <si>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</si>
  <si>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</si>
  <si>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</si>
  <si>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</si>
  <si>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</si>
  <si>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</si>
  <si>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</si>
  <si>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</si>
  <si>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</si>
  <si>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</si>
  <si>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</si>
  <si>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</si>
  <si>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</si>
  <si>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</si>
  <si>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</si>
  <si>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</si>
  <si>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</si>
  <si>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</si>
  <si>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</si>
  <si>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</si>
  <si>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</si>
  <si>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</si>
  <si>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</si>
  <si>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</si>
  <si>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</si>
  <si>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</si>
  <si>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</si>
  <si>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</si>
  <si>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</si>
  <si>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</si>
  <si>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</si>
  <si>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</si>
  <si>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</si>
  <si>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</si>
  <si>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</si>
  <si>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</si>
  <si>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</si>
  <si>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</si>
  <si>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</si>
  <si>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</si>
  <si>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</si>
  <si>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</si>
  <si>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</si>
  <si>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</si>
  <si>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</si>
  <si>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</si>
  <si>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</si>
  <si>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</si>
  <si>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</si>
  <si>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</si>
  <si>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</si>
  <si>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</si>
  <si>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</si>
  <si>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</si>
  <si>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</si>
  <si>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</si>
  <si>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</si>
  <si>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</si>
  <si>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</si>
  <si>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</si>
  <si>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</si>
  <si>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</si>
  <si>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</si>
  <si>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</si>
  <si>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</si>
  <si>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</si>
  <si>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</si>
  <si>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</si>
  <si>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</si>
  <si>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</si>
  <si>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</si>
  <si>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</si>
  <si>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</si>
  <si>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</si>
  <si>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</si>
  <si>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</si>
  <si>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</si>
  <si>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</si>
  <si>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</si>
  <si>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</si>
  <si>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</si>
  <si>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</si>
  <si>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</si>
  <si>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</si>
  <si>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</si>
  <si>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</si>
  <si>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</si>
  <si>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</si>
  <si>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</si>
  <si>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</si>
  <si>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</si>
  <si>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</si>
  <si>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</si>
  <si>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</si>
  <si>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</si>
  <si>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</si>
  <si>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</si>
  <si>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</si>
  <si>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</si>
  <si>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</si>
  <si>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</si>
  <si>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</si>
  <si>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</si>
  <si>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</si>
  <si>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</si>
  <si>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</si>
  <si>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</si>
  <si>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</si>
  <si>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</si>
  <si>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</si>
  <si>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</si>
  <si>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</si>
  <si>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</si>
  <si>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</si>
  <si>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</si>
  <si>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</si>
  <si>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</si>
  <si>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</si>
  <si>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</si>
  <si>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</si>
  <si>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</si>
  <si>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</si>
  <si>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</si>
  <si>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</si>
  <si>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</si>
  <si>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</si>
  <si>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</si>
  <si>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</si>
  <si>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</si>
  <si>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</si>
  <si>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</si>
  <si>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</si>
  <si>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</si>
  <si>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</si>
  <si>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</si>
  <si>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</si>
  <si>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</si>
  <si>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</si>
  <si>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</si>
  <si>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</si>
  <si>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</si>
  <si>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</si>
  <si>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</si>
  <si>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</si>
  <si>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</si>
  <si>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</si>
  <si>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</si>
  <si>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</si>
  <si>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</si>
  <si>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</si>
  <si>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</si>
  <si>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</si>
  <si>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</si>
  <si>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</si>
  <si>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</si>
  <si>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</si>
  <si>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</si>
  <si>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</si>
  <si>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</si>
  <si>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</si>
  <si>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</si>
  <si>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</si>
  <si>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</si>
  <si>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</si>
  <si>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</si>
  <si>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</si>
  <si>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</si>
  <si>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</si>
  <si>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</si>
  <si>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</si>
  <si>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</si>
  <si>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</si>
  <si>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</si>
  <si>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</si>
  <si>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</si>
  <si>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</si>
  <si>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</si>
  <si>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</si>
  <si>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</si>
  <si>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</si>
  <si>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</si>
  <si>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</si>
  <si>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</si>
  <si>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</si>
  <si>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</si>
  <si>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</si>
  <si>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</si>
  <si>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</si>
  <si>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</si>
  <si>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</si>
  <si>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</si>
  <si>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</si>
  <si>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</si>
  <si>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</si>
  <si>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</si>
  <si>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</si>
  <si>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</si>
  <si>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</si>
  <si>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</si>
  <si>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</si>
  <si>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</si>
  <si>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</si>
  <si>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</si>
  <si>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</si>
  <si>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</si>
  <si>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</si>
  <si>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</si>
  <si>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</si>
  <si>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</si>
  <si>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</si>
  <si>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</si>
  <si>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</si>
  <si>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</si>
  <si>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</si>
  <si>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</si>
  <si>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</si>
  <si>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</si>
  <si>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</si>
  <si>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</si>
  <si>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</si>
  <si>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</si>
  <si>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</si>
  <si>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</si>
  <si>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</si>
  <si>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</si>
  <si>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</si>
  <si>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</si>
  <si>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</si>
  <si>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</si>
  <si>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</si>
  <si>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</si>
  <si>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</si>
  <si>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</si>
  <si>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</si>
  <si>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</si>
  <si>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</si>
  <si>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</si>
  <si>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</si>
  <si>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</si>
  <si>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</si>
  <si>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</si>
  <si>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</si>
  <si>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</si>
  <si>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</si>
  <si>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</si>
  <si>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</si>
  <si>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</si>
  <si>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</si>
  <si>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</si>
  <si>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</si>
  <si>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</si>
  <si>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</si>
  <si>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</si>
  <si>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</si>
  <si>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</si>
  <si>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</si>
  <si>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</si>
  <si>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</si>
  <si>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</si>
  <si>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</si>
  <si>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</si>
  <si>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</si>
  <si>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</si>
  <si>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</si>
  <si>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</si>
  <si>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</si>
  <si>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</si>
  <si>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</si>
  <si>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</si>
  <si>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</si>
  <si>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</si>
  <si>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</si>
  <si>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</si>
  <si>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</si>
  <si>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</si>
  <si>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</si>
  <si>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</si>
  <si>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</si>
  <si>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</si>
  <si>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</si>
  <si>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</si>
  <si>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</si>
  <si>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</si>
  <si>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</si>
  <si>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</si>
  <si>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</si>
  <si>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</si>
  <si>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</si>
  <si>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</si>
  <si>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</si>
  <si>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</si>
  <si>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</si>
  <si>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</si>
  <si>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</si>
  <si>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</si>
  <si>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</si>
  <si>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</si>
  <si>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</si>
  <si>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</si>
  <si>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</si>
  <si>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</si>
  <si>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</si>
  <si>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</si>
  <si>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</si>
  <si>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</si>
  <si>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</si>
  <si>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</si>
  <si>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</si>
  <si>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</si>
  <si>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</si>
  <si>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</si>
  <si>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</si>
  <si>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</si>
  <si>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</si>
  <si>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</si>
  <si>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</si>
  <si>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</si>
  <si>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</si>
  <si>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</si>
  <si>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</si>
  <si>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</si>
  <si>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</si>
  <si>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</si>
  <si>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</si>
  <si>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</si>
  <si>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</si>
  <si>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</si>
  <si>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</si>
  <si>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</si>
  <si>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</si>
  <si>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</si>
  <si>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</si>
  <si>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</si>
  <si>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</si>
  <si>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</si>
  <si>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</si>
  <si>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</si>
  <si>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</si>
  <si>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</si>
  <si>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</si>
  <si>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</si>
  <si>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</si>
  <si>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</si>
  <si>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</si>
  <si>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</si>
  <si>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</si>
  <si>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</si>
  <si>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</si>
  <si>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</si>
  <si>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</si>
  <si>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</si>
  <si>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</si>
  <si>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</si>
  <si>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</si>
  <si>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</si>
  <si>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</si>
  <si>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</si>
  <si>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</si>
  <si>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</si>
  <si>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</si>
  <si>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</si>
  <si>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</si>
  <si>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</si>
  <si>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</si>
  <si>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</si>
  <si>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</si>
  <si>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</si>
  <si>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</si>
  <si>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</si>
  <si>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</si>
  <si>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</si>
  <si>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</si>
  <si>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</si>
  <si>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</si>
  <si>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</si>
  <si>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</si>
  <si>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</si>
  <si>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</si>
  <si>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</si>
  <si>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</si>
  <si>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</si>
  <si>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</si>
  <si>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</si>
  <si>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</si>
  <si>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</si>
  <si>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</si>
  <si>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</si>
  <si>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</si>
  <si>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</si>
  <si>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</si>
  <si>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</si>
  <si>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</si>
  <si>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</si>
  <si>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</si>
  <si>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</si>
  <si>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</si>
  <si>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</si>
  <si>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</si>
  <si>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</si>
  <si>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</si>
  <si>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</si>
  <si>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</si>
  <si>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</si>
  <si>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</si>
  <si>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</si>
  <si>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</si>
  <si>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</si>
  <si>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</si>
  <si>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</si>
  <si>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</si>
  <si>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</si>
  <si>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</si>
  <si>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</si>
  <si>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</si>
  <si>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</si>
  <si>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</si>
  <si>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</si>
  <si>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</si>
  <si>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</si>
  <si>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</si>
  <si>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</si>
  <si>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</si>
  <si>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</si>
  <si>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</si>
  <si>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</si>
  <si>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</si>
  <si>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</si>
  <si>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</si>
  <si>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</si>
  <si>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</si>
  <si>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</si>
  <si>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</si>
  <si>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</si>
  <si>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</si>
  <si>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</si>
  <si>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</si>
  <si>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</si>
  <si>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</si>
  <si>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</si>
  <si>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</si>
  <si>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</si>
  <si>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</si>
  <si>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</si>
  <si>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</si>
  <si>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</si>
  <si>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</si>
  <si>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</si>
  <si>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</si>
  <si>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</si>
  <si>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</si>
  <si>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</si>
  <si>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</si>
  <si>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</si>
  <si>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</si>
  <si>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</si>
  <si>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</si>
  <si>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</si>
  <si>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</si>
  <si>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</si>
  <si>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</si>
  <si>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</si>
  <si>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</si>
  <si>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</si>
  <si>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</si>
  <si>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</si>
  <si>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</si>
  <si>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</si>
  <si>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</si>
  <si>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</si>
  <si>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</si>
  <si>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</si>
  <si>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</si>
  <si>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</si>
  <si>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</si>
  <si>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</si>
  <si>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</si>
  <si>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</si>
  <si>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</si>
  <si>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</si>
  <si>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</si>
  <si>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</si>
  <si>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</si>
  <si>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</si>
  <si>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</si>
  <si>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</si>
  <si>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</si>
  <si>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</si>
  <si>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</si>
  <si>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</si>
  <si>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</si>
  <si>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</si>
  <si>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</si>
  <si>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</si>
  <si>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</si>
  <si>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</si>
  <si>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</si>
  <si>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</si>
  <si>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</si>
  <si>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</si>
  <si>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</si>
  <si>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</si>
  <si>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</si>
  <si>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</si>
  <si>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</si>
  <si>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</si>
  <si>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</si>
  <si>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</si>
  <si>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</si>
  <si>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</si>
  <si>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</si>
  <si>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</si>
  <si>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</si>
  <si>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</si>
  <si>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</si>
  <si>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</si>
  <si>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</si>
  <si>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</si>
  <si>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</si>
  <si>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</si>
  <si>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</si>
  <si>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</si>
  <si>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</si>
  <si>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</si>
  <si>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</si>
  <si>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</si>
  <si>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</si>
  <si>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</si>
  <si>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</si>
  <si>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</si>
  <si>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</si>
  <si>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</si>
  <si>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</si>
  <si>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</si>
  <si>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</si>
  <si>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</si>
  <si>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</si>
  <si>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</si>
  <si>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</si>
  <si>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</si>
  <si>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</si>
  <si>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</si>
  <si>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</si>
  <si>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</si>
  <si>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</si>
  <si>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</si>
  <si>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</si>
  <si>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</si>
  <si>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</si>
  <si>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</si>
  <si>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</si>
  <si>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</si>
  <si>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</si>
  <si>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</si>
  <si>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</si>
  <si>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</si>
  <si>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</si>
  <si>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</si>
  <si>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</si>
  <si>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</si>
  <si>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</si>
  <si>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</si>
  <si>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</si>
  <si>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</si>
  <si>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</si>
  <si>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</si>
  <si>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</si>
  <si>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</si>
  <si>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</si>
  <si>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</si>
  <si>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</si>
  <si>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</si>
  <si>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</si>
  <si>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</si>
  <si>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</si>
  <si>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</si>
  <si>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</si>
  <si>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</si>
  <si>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</si>
  <si>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</si>
  <si>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</si>
  <si>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</si>
  <si>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</si>
  <si>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</si>
  <si>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</si>
  <si>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</si>
  <si>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</si>
  <si>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</si>
  <si>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</si>
  <si>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</si>
  <si>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</si>
  <si>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</si>
  <si>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</si>
  <si>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</si>
  <si>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</si>
  <si>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</si>
  <si>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</si>
  <si>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</si>
  <si>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</si>
  <si>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</si>
  <si>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</si>
  <si>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</si>
  <si>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</si>
  <si>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</si>
  <si>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</si>
  <si>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</si>
  <si>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</si>
  <si>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</si>
  <si>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</si>
  <si>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</si>
  <si>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</si>
  <si>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</si>
  <si>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</si>
  <si>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</si>
  <si>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</si>
  <si>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</si>
  <si>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</si>
  <si>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</si>
  <si>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</si>
  <si>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</si>
  <si>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</si>
  <si>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</si>
  <si>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</si>
  <si>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</si>
  <si>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</si>
  <si>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</si>
  <si>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</si>
  <si>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</si>
  <si>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</si>
  <si>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</si>
  <si>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</si>
  <si>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</si>
  <si>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</si>
  <si>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</si>
  <si>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</si>
  <si>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</si>
  <si>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</si>
  <si>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</si>
  <si>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</si>
  <si>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</si>
  <si>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</si>
  <si>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</si>
  <si>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</si>
  <si>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</si>
  <si>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</si>
  <si>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</si>
  <si>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</si>
  <si>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</si>
  <si>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</si>
  <si>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</si>
  <si>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</si>
  <si>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</si>
  <si>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</si>
  <si>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</si>
  <si>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</si>
  <si>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</si>
  <si>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</si>
  <si>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</si>
  <si>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</si>
  <si>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</si>
  <si>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</si>
  <si>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</si>
  <si>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</si>
  <si>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</si>
  <si>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</si>
  <si>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</si>
  <si>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</si>
  <si>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</si>
  <si>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</si>
  <si>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</si>
  <si>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</si>
  <si>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</si>
  <si>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</si>
  <si>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</si>
  <si>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</si>
  <si>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</si>
  <si>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</si>
  <si>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</si>
  <si>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</si>
  <si>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</si>
  <si>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</si>
  <si>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</si>
  <si>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</si>
  <si>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</si>
  <si>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</si>
  <si>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</si>
  <si>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</si>
  <si>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</si>
  <si>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</si>
  <si>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</si>
  <si>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</si>
  <si>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</si>
  <si>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</si>
  <si>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</si>
  <si>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</si>
  <si>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</si>
  <si>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</si>
  <si>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</si>
  <si>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</si>
  <si>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</si>
  <si>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</si>
  <si>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</si>
  <si>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</si>
  <si>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</si>
  <si>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</si>
  <si>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</si>
  <si>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</si>
  <si>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</si>
  <si>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</si>
  <si>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</si>
  <si>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</si>
  <si>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</si>
  <si>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</si>
  <si>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</si>
  <si>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</si>
  <si>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</si>
  <si>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</si>
  <si>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</si>
  <si>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</si>
  <si>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</si>
  <si>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</si>
  <si>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</si>
  <si>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</si>
  <si>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</si>
  <si>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</si>
  <si>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</si>
  <si>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</si>
  <si>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</si>
  <si>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</si>
  <si>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</si>
  <si>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</si>
  <si>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</si>
  <si>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</si>
  <si>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</si>
  <si>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</si>
  <si>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</si>
  <si>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</si>
  <si>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</si>
  <si>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</si>
  <si>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</si>
  <si>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</si>
  <si>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</si>
  <si>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</si>
  <si>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</si>
  <si>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</si>
  <si>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</si>
  <si>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</si>
  <si>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</si>
  <si>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</si>
  <si>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</si>
  <si>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</si>
  <si>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</si>
  <si>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</si>
  <si>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</si>
  <si>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</si>
  <si>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</si>
  <si>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</si>
  <si>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</si>
  <si>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</si>
  <si>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</si>
  <si>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</si>
  <si>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</si>
  <si>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</si>
  <si>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</si>
  <si>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</si>
  <si>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</si>
  <si>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</si>
  <si>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</si>
  <si>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</si>
  <si>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</si>
  <si>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</si>
  <si>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</si>
  <si>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</si>
  <si>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</si>
  <si>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</si>
  <si>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</si>
  <si>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</si>
  <si>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</si>
  <si>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</si>
  <si>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</si>
  <si>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</si>
  <si>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</si>
  <si>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</si>
  <si>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</si>
  <si>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</si>
  <si>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</si>
  <si>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</si>
  <si>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</si>
  <si>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</si>
  <si>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</si>
  <si>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</si>
  <si>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</si>
  <si>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</si>
  <si>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</si>
  <si>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</si>
  <si>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</si>
  <si>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</si>
  <si>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</si>
  <si>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</si>
  <si>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</si>
  <si>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</si>
  <si>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</si>
  <si>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</si>
  <si>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</si>
  <si>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</si>
  <si>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</si>
  <si>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</si>
  <si>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</si>
  <si>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</si>
  <si>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</si>
  <si>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</si>
  <si>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</si>
  <si>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</si>
  <si>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</si>
  <si>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</si>
  <si>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</si>
  <si>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</si>
  <si>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</si>
  <si>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</si>
  <si>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</si>
  <si>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</si>
  <si>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</si>
  <si>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</si>
  <si>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</si>
  <si>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</si>
  <si>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</si>
  <si>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</si>
  <si>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</si>
  <si>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</si>
  <si>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</si>
  <si>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</si>
  <si>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</si>
  <si>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</si>
  <si>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</si>
  <si>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</si>
  <si>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</si>
  <si>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</si>
  <si>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</si>
  <si>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</si>
  <si>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</si>
  <si>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</si>
  <si>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</si>
  <si>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</si>
  <si>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</si>
  <si>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</si>
  <si>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</si>
  <si>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</si>
  <si>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</si>
  <si>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</si>
  <si>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</si>
  <si>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</si>
  <si>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</si>
  <si>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</si>
  <si>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</si>
  <si>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</si>
  <si>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</si>
  <si>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</si>
  <si>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</si>
  <si>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</si>
  <si>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</si>
  <si>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</si>
  <si>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</si>
  <si>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</si>
  <si>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</si>
  <si>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</si>
  <si>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</si>
  <si>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</si>
  <si>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</si>
  <si>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</si>
  <si>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</si>
  <si>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</si>
  <si>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</si>
  <si>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</si>
  <si>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</si>
  <si>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</si>
  <si>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</si>
  <si>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</si>
  <si>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</si>
  <si>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</si>
  <si>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</si>
  <si>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</si>
  <si>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</si>
  <si>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</si>
  <si>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</si>
  <si>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</si>
  <si>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</si>
  <si>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</si>
  <si>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</si>
  <si>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</si>
  <si>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</si>
  <si>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</si>
  <si>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</si>
  <si>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</si>
  <si>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</si>
  <si>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</si>
  <si>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</si>
  <si>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</si>
  <si>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</si>
  <si>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</si>
  <si>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</si>
  <si>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</si>
  <si>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</si>
  <si>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</si>
  <si>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</si>
  <si>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</si>
  <si>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</si>
  <si>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</si>
  <si>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</si>
  <si>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</si>
  <si>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</si>
  <si>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</si>
  <si>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</si>
  <si>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</si>
  <si>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</si>
  <si>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</si>
  <si>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</si>
  <si>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</si>
  <si>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</si>
  <si>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</si>
  <si>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</si>
  <si>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</si>
  <si>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</si>
  <si>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</si>
  <si>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</si>
  <si>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</si>
  <si>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</si>
  <si>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</si>
  <si>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</si>
  <si>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</si>
  <si>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</si>
  <si>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</si>
  <si>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</si>
  <si>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</si>
  <si>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</si>
  <si>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</si>
  <si>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</si>
  <si>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</si>
  <si>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</si>
  <si>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</si>
  <si>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</si>
  <si>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</si>
  <si>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</si>
  <si>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</si>
  <si>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</si>
  <si>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</si>
  <si>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</si>
  <si>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</si>
  <si>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</si>
  <si>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</si>
  <si>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</si>
  <si>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</si>
  <si>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</si>
  <si>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</si>
  <si>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</si>
  <si>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</si>
  <si>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</si>
  <si>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</si>
  <si>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</si>
  <si>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</si>
  <si>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</si>
  <si>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</si>
  <si>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</si>
  <si>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</si>
  <si>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</si>
  <si>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</si>
  <si>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</si>
  <si>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</si>
  <si>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</si>
  <si>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</si>
  <si>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</si>
  <si>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</si>
  <si>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</si>
  <si>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</si>
  <si>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</si>
  <si>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</si>
  <si>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</si>
  <si>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</si>
  <si>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</si>
  <si>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</si>
  <si>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</si>
  <si>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</si>
  <si>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</si>
  <si>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</si>
  <si>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</si>
  <si>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</si>
  <si>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</si>
  <si>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</si>
  <si>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</si>
  <si>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</si>
  <si>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</si>
  <si>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</si>
  <si>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</si>
  <si>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</si>
  <si>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</si>
  <si>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</si>
  <si>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</si>
  <si>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</si>
  <si>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</si>
  <si>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</si>
  <si>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</si>
  <si>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</si>
  <si>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</si>
  <si>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</si>
  <si>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</si>
  <si>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</si>
  <si>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</si>
  <si>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</si>
  <si>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</si>
  <si>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</si>
  <si>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</si>
  <si>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</si>
  <si>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</si>
  <si>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</si>
  <si>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</si>
  <si>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</si>
  <si>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</si>
  <si>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</si>
  <si>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</si>
  <si>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</si>
  <si>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</si>
  <si>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</si>
  <si>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</si>
  <si>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</si>
  <si>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</si>
  <si>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</si>
  <si>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</si>
  <si>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</si>
  <si>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</si>
  <si>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</si>
  <si>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</si>
  <si>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</si>
  <si>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</si>
  <si>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</si>
  <si>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</si>
  <si>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</si>
  <si>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</si>
  <si>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</si>
  <si>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</si>
  <si>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</si>
  <si>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</si>
  <si>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</si>
  <si>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</si>
  <si>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</si>
  <si>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</si>
  <si>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</si>
  <si>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</si>
  <si>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</si>
  <si>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</si>
  <si>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</si>
  <si>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</si>
  <si>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</si>
  <si>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</si>
  <si>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</si>
  <si>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</si>
  <si>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</si>
  <si>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</si>
  <si>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</si>
  <si>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</si>
  <si>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</si>
  <si>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</si>
  <si>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</si>
  <si>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</si>
  <si>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</si>
  <si>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</si>
  <si>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</si>
  <si>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</si>
  <si>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</si>
  <si>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</si>
  <si>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</si>
  <si>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</si>
  <si>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</si>
  <si>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</si>
  <si>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</si>
  <si>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</si>
  <si>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</si>
  <si>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</si>
  <si>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</si>
  <si>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</si>
  <si>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</si>
  <si>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</si>
  <si>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</si>
  <si>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</si>
  <si>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</si>
  <si>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</si>
  <si>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</si>
  <si>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</si>
  <si>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</si>
  <si>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</si>
  <si>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</si>
  <si>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</si>
  <si>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</si>
  <si>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</si>
  <si>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</si>
  <si>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</si>
  <si>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</si>
  <si>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</si>
  <si>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</si>
  <si>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</si>
  <si>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</si>
  <si>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</si>
  <si>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</si>
  <si>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</si>
  <si>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</si>
  <si>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</si>
  <si>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</si>
  <si>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</si>
  <si>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</si>
  <si>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</si>
  <si>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</si>
  <si>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</si>
  <si>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</si>
  <si>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</si>
  <si>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</si>
  <si>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</si>
  <si>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</si>
  <si>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</si>
  <si>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</si>
  <si>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</si>
  <si>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</si>
  <si>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</si>
  <si>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</si>
  <si>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</si>
  <si>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</si>
  <si>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</si>
  <si>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</si>
  <si>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</si>
  <si>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</si>
  <si>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</si>
  <si>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</si>
  <si>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</si>
  <si>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</si>
  <si>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</si>
  <si>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</si>
  <si>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</si>
  <si>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</si>
  <si>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</si>
  <si>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</si>
  <si>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</si>
  <si>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</si>
  <si>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</si>
  <si>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</si>
  <si>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</si>
  <si>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</si>
  <si>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</si>
  <si>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</si>
  <si>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</si>
  <si>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</si>
  <si>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</si>
  <si>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</si>
  <si>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</si>
  <si>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</si>
  <si>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</si>
  <si>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</si>
  <si>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</si>
  <si>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</si>
  <si>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</si>
  <si>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</si>
  <si>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</si>
  <si>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</si>
  <si>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</si>
  <si>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</si>
  <si>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</si>
  <si>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</si>
  <si>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</si>
  <si>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</si>
  <si>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</si>
  <si>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</si>
  <si>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</si>
  <si>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</si>
  <si>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</si>
  <si>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</si>
  <si>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</si>
  <si>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</si>
  <si>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</si>
  <si>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</si>
  <si>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</si>
  <si>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</si>
  <si>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</si>
  <si>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</si>
  <si>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</si>
  <si>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</si>
  <si>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</si>
  <si>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</si>
  <si>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</si>
  <si>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</si>
  <si>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</si>
  <si>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</si>
  <si>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</si>
  <si>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</si>
  <si>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</si>
  <si>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</si>
  <si>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</si>
  <si>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</si>
  <si>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</si>
  <si>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</si>
  <si>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</si>
  <si>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</si>
  <si>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</si>
  <si>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</si>
  <si>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</si>
  <si>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</si>
  <si>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</si>
  <si>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</si>
  <si>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</si>
  <si>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</si>
  <si>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</si>
  <si>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</si>
  <si>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</si>
  <si>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</si>
  <si>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</si>
  <si>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</si>
  <si>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</si>
  <si>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</si>
  <si>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</si>
  <si>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</si>
  <si>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</si>
  <si>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</si>
  <si>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</si>
  <si>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</si>
  <si>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</si>
  <si>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</si>
  <si>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</si>
  <si>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</si>
  <si>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</si>
  <si>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</si>
  <si>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</si>
  <si>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</si>
  <si>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</si>
  <si>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</si>
  <si>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</si>
  <si>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</si>
  <si>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</si>
  <si>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</si>
  <si>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</si>
  <si>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</si>
  <si>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</si>
  <si>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</si>
  <si>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</si>
  <si>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</si>
  <si>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</si>
  <si>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</si>
  <si>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</si>
  <si>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</si>
  <si>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</si>
  <si>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</si>
  <si>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</si>
  <si>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</si>
  <si>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</si>
  <si>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</si>
  <si>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</si>
  <si>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</si>
  <si>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</si>
  <si>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</si>
  <si>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</si>
  <si>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</si>
  <si>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</si>
  <si>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</si>
  <si>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</si>
  <si>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</si>
  <si>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</si>
  <si>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</si>
  <si>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</si>
  <si>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</si>
  <si>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</si>
  <si>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</si>
  <si>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</si>
  <si>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</si>
  <si>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</si>
  <si>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</si>
  <si>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</si>
  <si>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</si>
  <si>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</si>
  <si>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</si>
  <si>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</si>
  <si>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</si>
  <si>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</si>
  <si>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</si>
  <si>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</si>
  <si>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</si>
  <si>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</si>
  <si>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</si>
  <si>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</si>
  <si>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</si>
  <si>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</si>
  <si>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</si>
  <si>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</si>
  <si>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</si>
  <si>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</si>
  <si>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</si>
  <si>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</si>
  <si>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</si>
  <si>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</si>
  <si>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</si>
  <si>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</si>
  <si>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</si>
  <si>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</si>
  <si>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</si>
  <si>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</si>
  <si>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</si>
  <si>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</si>
  <si>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</si>
  <si>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</si>
  <si>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</si>
  <si>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</si>
  <si>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</si>
  <si>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</si>
  <si>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</si>
  <si>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</si>
  <si>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</si>
  <si>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</si>
  <si>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</si>
  <si>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</si>
  <si>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</si>
  <si>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</si>
  <si>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</si>
  <si>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</si>
  <si>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</si>
  <si>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</si>
  <si>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</si>
  <si>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</si>
  <si>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</si>
  <si>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</si>
  <si>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</si>
  <si>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</si>
  <si>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</si>
  <si>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</si>
  <si>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</si>
  <si>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</si>
  <si>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</si>
  <si>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</si>
  <si>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</si>
  <si>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</si>
  <si>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</si>
  <si>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</si>
  <si>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</si>
  <si>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</si>
  <si>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</si>
  <si>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</si>
  <si>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</si>
  <si>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</si>
  <si>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</si>
  <si>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</si>
  <si>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</si>
  <si>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</si>
  <si>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</si>
  <si>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</si>
  <si>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</si>
  <si>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</si>
  <si>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</si>
  <si>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</si>
  <si>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</si>
  <si>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</si>
  <si>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</si>
  <si>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</si>
  <si>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</si>
  <si>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</si>
  <si>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</si>
  <si>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</si>
  <si>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</si>
  <si>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</si>
  <si>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</si>
  <si>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</si>
  <si>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</si>
  <si>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</si>
  <si>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</si>
  <si>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</si>
  <si>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</si>
  <si>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</si>
  <si>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</si>
  <si>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</si>
  <si>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</si>
  <si>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</si>
  <si>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</si>
  <si>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</si>
  <si>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</si>
  <si>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</si>
  <si>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</si>
  <si>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</si>
  <si>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</si>
  <si>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</si>
  <si>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</si>
  <si>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</si>
  <si>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</si>
  <si>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</si>
  <si>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</si>
  <si>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</si>
  <si>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</si>
  <si>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</si>
  <si>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</si>
  <si>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</si>
  <si>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</si>
  <si>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</si>
  <si>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</si>
  <si>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</si>
  <si>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</si>
  <si>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</si>
  <si>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</si>
  <si>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</si>
  <si>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</si>
  <si>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</si>
  <si>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</si>
  <si>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</si>
  <si>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</si>
  <si>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</si>
  <si>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</si>
  <si>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</si>
  <si>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</si>
  <si>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</si>
  <si>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</si>
  <si>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</si>
  <si>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</si>
  <si>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</si>
  <si>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</si>
  <si>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</si>
  <si>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</si>
  <si>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</si>
  <si>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</si>
  <si>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</si>
  <si>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</si>
  <si>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</si>
  <si>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</si>
  <si>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</si>
  <si>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</si>
  <si>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</si>
  <si>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</si>
  <si>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</si>
  <si>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</si>
  <si>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</si>
  <si>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</si>
  <si>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</si>
  <si>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</si>
  <si>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</si>
  <si>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</si>
  <si>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</si>
  <si>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</si>
  <si>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</si>
  <si>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</si>
  <si>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</si>
  <si>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</si>
  <si>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</si>
  <si>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</si>
  <si>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</si>
  <si>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</si>
  <si>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</si>
  <si>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</si>
  <si>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</si>
  <si>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</si>
  <si>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</si>
  <si>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</si>
  <si>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</si>
  <si>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</si>
  <si>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</si>
  <si>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</si>
  <si>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</si>
  <si>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</si>
  <si>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</si>
  <si>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</si>
  <si>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</si>
  <si>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</si>
  <si>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</si>
  <si>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</si>
  <si>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</si>
  <si>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</si>
  <si>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</si>
  <si>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</si>
  <si>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</si>
  <si>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</si>
  <si>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</si>
  <si>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</si>
  <si>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</si>
  <si>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</si>
  <si>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</si>
  <si>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</si>
  <si>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</si>
  <si>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</si>
  <si>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</si>
  <si>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</si>
  <si>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</si>
  <si>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</si>
  <si>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</si>
  <si>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</si>
  <si>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</si>
  <si>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</si>
  <si>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</si>
  <si>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</si>
  <si>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</si>
  <si>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</si>
  <si>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</si>
  <si>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</si>
  <si>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</si>
  <si>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</si>
  <si>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</si>
  <si>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</si>
  <si>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</si>
  <si>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</si>
  <si>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</si>
  <si>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</si>
  <si>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</si>
  <si>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</si>
  <si>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</si>
  <si>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</si>
  <si>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</si>
  <si>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</si>
  <si>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</si>
  <si>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</si>
  <si>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</si>
  <si>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</si>
  <si>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</si>
  <si>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</si>
  <si>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</si>
  <si>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</si>
  <si>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</si>
  <si>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</si>
  <si>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</si>
  <si>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</si>
  <si>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</si>
  <si>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</si>
  <si>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</si>
  <si>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</si>
  <si>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</si>
  <si>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</si>
  <si>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</si>
  <si>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</si>
  <si>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</si>
  <si>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</si>
  <si>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</si>
  <si>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</si>
  <si>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</si>
  <si>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</si>
  <si>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</si>
  <si>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</si>
  <si>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</si>
  <si>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</si>
  <si>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</si>
  <si>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</si>
  <si>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</si>
  <si>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</si>
  <si>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</si>
  <si>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</si>
  <si>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</si>
  <si>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</si>
  <si>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</si>
  <si>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</si>
  <si>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</si>
  <si>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</si>
  <si>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</si>
  <si>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</si>
  <si>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</si>
  <si>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</si>
  <si>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</si>
  <si>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</si>
  <si>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</si>
  <si>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</si>
  <si>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</si>
  <si>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</si>
  <si>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</si>
  <si>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</si>
  <si>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</si>
  <si>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</si>
  <si>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</si>
  <si>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</si>
  <si>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</si>
  <si>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</si>
  <si>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</si>
  <si>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</si>
  <si>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</si>
  <si>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</si>
  <si>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</si>
  <si>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</si>
  <si>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</si>
  <si>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</si>
  <si>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</si>
  <si>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</si>
  <si>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</si>
  <si>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</si>
  <si>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</si>
  <si>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</si>
  <si>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</si>
  <si>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</si>
  <si>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</si>
  <si>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</si>
  <si>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</si>
  <si>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</si>
  <si>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</si>
  <si>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</si>
  <si>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</si>
  <si>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</si>
  <si>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</si>
  <si>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</si>
  <si>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</si>
  <si>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</si>
  <si>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</si>
  <si>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</si>
  <si>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</si>
  <si>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</si>
  <si>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</si>
  <si>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</si>
  <si>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</si>
  <si>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</si>
  <si>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</si>
  <si>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</si>
  <si>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</si>
  <si>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</si>
  <si>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</si>
  <si>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</si>
  <si>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</si>
  <si>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</si>
  <si>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</si>
  <si>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</si>
  <si>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</si>
  <si>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</si>
  <si>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</si>
  <si>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</si>
  <si>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</si>
  <si>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</si>
  <si>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</si>
  <si>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</si>
  <si>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</si>
  <si>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</si>
  <si>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</si>
  <si>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</si>
  <si>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</si>
  <si>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</si>
  <si>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</si>
  <si>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</si>
  <si>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</si>
  <si>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</si>
  <si>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</si>
  <si>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</si>
  <si>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</si>
  <si>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</si>
  <si>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</si>
  <si>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</si>
  <si>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</si>
  <si>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</si>
  <si>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</si>
  <si>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</si>
  <si>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</si>
  <si>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</si>
  <si>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</si>
  <si>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</si>
  <si>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</si>
  <si>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</si>
  <si>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</si>
  <si>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</si>
  <si>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</si>
  <si>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</si>
  <si>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</si>
  <si>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</si>
  <si>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</si>
  <si>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</si>
  <si>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</si>
  <si>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</si>
  <si>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</si>
  <si>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</si>
  <si>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</si>
  <si>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</si>
  <si>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</si>
  <si>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</si>
  <si>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</si>
  <si>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</si>
  <si>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</si>
  <si>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</si>
  <si>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</si>
  <si>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</si>
  <si>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</si>
  <si>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</si>
  <si>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</si>
  <si>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</si>
  <si>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</si>
  <si>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</si>
  <si>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</si>
  <si>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</si>
  <si>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</si>
  <si>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</si>
  <si>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</si>
  <si>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</si>
  <si>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</si>
  <si>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</si>
  <si>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</si>
  <si>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</si>
  <si>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</si>
  <si>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</si>
  <si>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</si>
  <si>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</si>
  <si>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</si>
  <si>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</si>
  <si>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</si>
  <si>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</si>
  <si>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</si>
  <si>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</si>
  <si>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</si>
  <si>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</si>
  <si>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</si>
  <si>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</si>
  <si>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</si>
  <si>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</si>
  <si>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</si>
  <si>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</si>
  <si>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</si>
  <si>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</si>
  <si>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</si>
  <si>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</si>
  <si>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</si>
  <si>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</si>
  <si>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</si>
  <si>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</si>
  <si>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</si>
  <si>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</si>
  <si>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</si>
  <si>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</si>
  <si>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</si>
  <si>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</si>
  <si>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</si>
  <si>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</si>
  <si>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</si>
  <si>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</si>
  <si>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</si>
  <si>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</si>
  <si>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</si>
  <si>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</si>
  <si>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</si>
  <si>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</si>
  <si>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</si>
  <si>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</si>
  <si>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</si>
  <si>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</si>
  <si>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</si>
  <si>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</si>
  <si>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</si>
  <si>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</si>
  <si>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</si>
  <si>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</si>
  <si>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</si>
  <si>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</si>
  <si>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</si>
  <si>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</si>
  <si>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</si>
  <si>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</si>
  <si>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</si>
  <si>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</si>
  <si>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</si>
  <si>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</si>
  <si>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</si>
  <si>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</si>
  <si>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</si>
  <si>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</si>
  <si>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</si>
  <si>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</si>
  <si>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</si>
  <si>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</si>
  <si>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</si>
  <si>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</si>
  <si>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</si>
  <si>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</si>
  <si>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</si>
  <si>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</si>
  <si>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</si>
  <si>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</si>
  <si>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</si>
  <si>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</si>
  <si>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</si>
  <si>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</si>
  <si>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</si>
  <si>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</si>
  <si>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</si>
  <si>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</si>
  <si>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</si>
  <si>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</si>
  <si>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</si>
  <si>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</si>
  <si>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</si>
  <si>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</si>
  <si>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</si>
  <si>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</si>
  <si>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</si>
  <si>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</si>
  <si>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</si>
  <si>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</si>
  <si>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</si>
  <si>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</si>
  <si>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</si>
  <si>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</si>
  <si>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</si>
  <si>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</si>
  <si>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</si>
  <si>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</si>
  <si>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</si>
  <si>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</si>
  <si>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</si>
  <si>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</si>
  <si>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</si>
  <si>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</si>
  <si>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</si>
  <si>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</si>
  <si>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</si>
  <si>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</si>
  <si>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</si>
  <si>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</si>
  <si>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</si>
  <si>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</si>
  <si>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</si>
  <si>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</si>
  <si>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</si>
  <si>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</si>
  <si>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</si>
  <si>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</si>
  <si>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</si>
  <si>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</si>
  <si>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</si>
  <si>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</si>
  <si>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</si>
  <si>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</si>
  <si>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</si>
  <si>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</si>
  <si>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</si>
  <si>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</si>
  <si>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</si>
  <si>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</si>
  <si>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</si>
  <si>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</si>
  <si>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</si>
  <si>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</si>
  <si>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</si>
  <si>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</si>
  <si>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</si>
  <si>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</si>
  <si>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</si>
  <si>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</si>
  <si>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</si>
  <si>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</si>
  <si>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</si>
  <si>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</si>
  <si>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</si>
  <si>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</si>
  <si>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</si>
  <si>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</si>
  <si>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</si>
  <si>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</si>
  <si>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</si>
  <si>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</si>
  <si>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</si>
  <si>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</si>
  <si>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</si>
  <si>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</si>
  <si>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</si>
  <si>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</si>
  <si>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</si>
  <si>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</si>
  <si>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</si>
  <si>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</si>
  <si>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</si>
  <si>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</si>
  <si>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</si>
  <si>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</si>
  <si>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</si>
  <si>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</si>
  <si>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</si>
  <si>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</si>
  <si>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</si>
  <si>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</si>
  <si>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</si>
  <si>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</si>
  <si>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</si>
  <si>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</si>
  <si>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</si>
  <si>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</si>
  <si>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</si>
  <si>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</si>
  <si>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</si>
  <si>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</si>
  <si>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</si>
  <si>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</si>
  <si>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</si>
  <si>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</si>
  <si>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</si>
  <si>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</si>
  <si>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</si>
  <si>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</si>
  <si>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</si>
  <si>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</si>
  <si>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</si>
  <si>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</si>
  <si>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</si>
  <si>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</si>
  <si>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</si>
  <si>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</si>
  <si>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</si>
  <si>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</si>
  <si>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</si>
  <si>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</si>
  <si>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</si>
  <si>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</si>
  <si>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</si>
  <si>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</si>
  <si>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</si>
  <si>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</si>
  <si>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</si>
  <si>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</si>
  <si>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</si>
  <si>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</si>
  <si>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</si>
  <si>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</si>
  <si>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</si>
  <si>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</si>
  <si>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</si>
  <si>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</si>
  <si>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</si>
  <si>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</si>
  <si>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</si>
  <si>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</si>
  <si>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</si>
  <si>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</si>
  <si>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</si>
  <si>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</si>
  <si>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</si>
  <si>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</si>
  <si>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</si>
  <si>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</si>
  <si>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</si>
  <si>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</si>
  <si>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</si>
  <si>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</si>
  <si>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</si>
  <si>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</si>
  <si>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</si>
  <si>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</si>
  <si>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</si>
  <si>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</si>
  <si>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</si>
  <si>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</si>
  <si>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</si>
  <si>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</si>
  <si>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</si>
  <si>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</si>
  <si>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</si>
  <si>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</si>
  <si>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</si>
  <si>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</si>
  <si>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</si>
  <si>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</si>
  <si>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</si>
  <si>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</si>
  <si>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</si>
  <si>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</si>
  <si>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</si>
  <si>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</si>
  <si>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</si>
  <si>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</si>
  <si>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</si>
  <si>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</si>
  <si>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</si>
  <si>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</si>
  <si>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</si>
  <si>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</si>
  <si>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</si>
  <si>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</si>
  <si>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</si>
  <si>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</si>
  <si>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</si>
  <si>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</si>
  <si>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</si>
  <si>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</si>
  <si>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</si>
  <si>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</si>
  <si>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</si>
  <si>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</si>
  <si>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</si>
  <si>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</si>
  <si>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</si>
  <si>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</si>
  <si>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</si>
  <si>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</si>
  <si>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</si>
  <si>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</si>
  <si>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</si>
  <si>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</si>
  <si>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</si>
  <si>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</si>
  <si>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</si>
  <si>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</si>
  <si>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</si>
  <si>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</si>
  <si>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</si>
  <si>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</si>
  <si>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</si>
  <si>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</si>
  <si>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</si>
  <si>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</si>
  <si>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</si>
  <si>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</si>
  <si>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</si>
  <si>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</si>
  <si>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</si>
  <si>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</si>
  <si>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</si>
  <si>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</si>
  <si>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</si>
  <si>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</si>
  <si>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</si>
  <si>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</si>
  <si>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</si>
  <si>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</si>
  <si>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</si>
  <si>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</si>
  <si>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</si>
  <si>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</si>
  <si>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</si>
  <si>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</si>
  <si>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</si>
  <si>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</si>
  <si>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</si>
  <si>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</si>
  <si>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</si>
  <si>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</si>
  <si>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</si>
  <si>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</si>
  <si>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</si>
  <si>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</si>
  <si>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</si>
  <si>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</si>
  <si>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</si>
  <si>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</si>
  <si>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</si>
  <si>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</si>
  <si>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</si>
  <si>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</si>
  <si>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</si>
  <si>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</si>
  <si>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</si>
  <si>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</si>
  <si>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</si>
  <si>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</si>
  <si>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</si>
  <si>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</si>
  <si>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</si>
  <si>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</si>
  <si>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</si>
  <si>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</si>
  <si>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</si>
  <si>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</si>
  <si>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</si>
  <si>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</si>
  <si>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</si>
  <si>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</si>
  <si>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</si>
  <si>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</si>
  <si>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</si>
  <si>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</si>
  <si>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</si>
  <si>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</si>
  <si>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</si>
  <si>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</si>
  <si>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</si>
  <si>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</si>
  <si>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</si>
  <si>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</si>
  <si>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</si>
  <si>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</si>
  <si>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</si>
  <si>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</si>
  <si>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</si>
  <si>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</si>
  <si>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</si>
  <si>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</si>
  <si>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</si>
  <si>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</si>
  <si>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</si>
  <si>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</si>
  <si>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</si>
  <si>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</si>
  <si>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</si>
  <si>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</si>
  <si>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</si>
  <si>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</si>
  <si>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</si>
  <si>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</si>
  <si>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</si>
  <si>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</si>
  <si>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</si>
  <si>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</si>
  <si>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</si>
  <si>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</si>
  <si>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</si>
  <si>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</si>
  <si>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</si>
  <si>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</si>
  <si>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</si>
  <si>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</si>
  <si>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</si>
  <si>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</si>
  <si>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</si>
  <si>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</si>
  <si>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</si>
  <si>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</si>
  <si>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</si>
  <si>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</si>
  <si>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</si>
  <si>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</si>
  <si>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</si>
  <si>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</si>
  <si>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</si>
  <si>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</si>
  <si>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</si>
  <si>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</si>
  <si>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</si>
  <si>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</si>
  <si>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</si>
  <si>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</si>
  <si>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</si>
  <si>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</si>
  <si>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</si>
  <si>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</si>
  <si>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</si>
  <si>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</si>
  <si>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</si>
  <si>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</si>
  <si>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</si>
  <si>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</si>
  <si>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</si>
  <si>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</si>
  <si>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</si>
  <si>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</si>
  <si>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</si>
  <si>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</si>
  <si>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</si>
  <si>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</si>
  <si>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</si>
  <si>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</si>
  <si>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</si>
  <si>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</si>
  <si>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</si>
  <si>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</si>
  <si>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</si>
  <si>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</si>
  <si>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</si>
  <si>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</si>
  <si>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</si>
  <si>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</si>
  <si>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</si>
  <si>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</si>
  <si>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</si>
  <si>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</si>
  <si>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</si>
  <si>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</si>
  <si>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</si>
  <si>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</si>
  <si>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</si>
  <si>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</si>
  <si>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</si>
  <si>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</si>
  <si>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</si>
  <si>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</si>
  <si>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</si>
  <si>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</si>
  <si>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</si>
  <si>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</si>
  <si>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</si>
  <si>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</si>
  <si>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</si>
  <si>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</si>
  <si>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</si>
  <si>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</si>
  <si>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</si>
  <si>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</si>
  <si>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</si>
  <si>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</si>
  <si>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</si>
  <si>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</si>
  <si>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</si>
  <si>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</si>
  <si>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</si>
  <si>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</si>
  <si>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</si>
  <si>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</si>
  <si>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</si>
  <si>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</si>
  <si>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</si>
  <si>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</si>
  <si>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</si>
  <si>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</si>
  <si>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</si>
  <si>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</si>
  <si>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</si>
  <si>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</si>
  <si>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</si>
  <si>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</si>
  <si>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</si>
  <si>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</si>
  <si>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</si>
  <si>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</si>
  <si>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</si>
  <si>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</si>
  <si>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</si>
  <si>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</si>
  <si>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</si>
  <si>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</si>
  <si>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</si>
  <si>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</si>
  <si>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</si>
  <si>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</si>
  <si>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</si>
  <si>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</si>
  <si>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</si>
  <si>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</si>
  <si>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</si>
  <si>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</si>
  <si>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</si>
  <si>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</si>
  <si>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</si>
  <si>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</si>
  <si>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</si>
  <si>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</si>
  <si>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</si>
  <si>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</si>
  <si>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</si>
  <si>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</si>
  <si>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</si>
  <si>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</si>
  <si>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</si>
  <si>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</si>
  <si>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</si>
  <si>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</si>
  <si>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</si>
  <si>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</si>
  <si>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</si>
  <si>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</si>
  <si>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</si>
  <si>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</si>
  <si>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</si>
  <si>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</si>
  <si>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</si>
  <si>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</si>
  <si>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</si>
  <si>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</si>
  <si>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</si>
  <si>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</si>
  <si>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</si>
  <si>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</si>
  <si>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</si>
  <si>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</si>
  <si>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</si>
  <si>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</si>
  <si>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PCM-20251028-00000918</t>
  </si>
  <si>
    <t>ETA 60 Mins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</si>
  <si>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</si>
  <si>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</si>
  <si>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</si>
  <si>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</si>
  <si>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</si>
  <si>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</si>
  <si>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</si>
  <si>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</si>
  <si>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</si>
  <si>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</si>
  <si>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</si>
  <si>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</si>
  <si>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</si>
  <si>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</si>
  <si>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</si>
  <si>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</si>
  <si>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</si>
  <si>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</si>
  <si>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</si>
  <si>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</si>
  <si>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</si>
  <si>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</si>
  <si>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</si>
  <si>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</si>
  <si>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</si>
  <si>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</si>
  <si>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</si>
  <si>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</si>
  <si>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</si>
  <si>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</si>
  <si>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</si>
  <si>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</si>
  <si>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</si>
  <si>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</si>
  <si>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</si>
  <si>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</si>
  <si>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</si>
  <si>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</si>
  <si>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</si>
  <si>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</si>
  <si>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</si>
  <si>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</si>
  <si>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</si>
  <si>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</si>
  <si>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</si>
  <si>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</si>
  <si>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</si>
  <si>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</si>
  <si>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</si>
  <si>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</si>
  <si>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</si>
  <si>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</si>
  <si>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</si>
  <si>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</si>
  <si>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</si>
  <si>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</si>
  <si>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</si>
  <si>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</si>
  <si>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</si>
  <si>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</si>
  <si>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</si>
  <si>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</si>
  <si>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</si>
  <si>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</si>
  <si>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</si>
  <si>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</si>
  <si>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</si>
  <si>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</si>
  <si>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</si>
  <si>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</si>
  <si>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</si>
  <si>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</si>
  <si>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</si>
  <si>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</si>
  <si>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</si>
  <si>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</si>
  <si>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</si>
  <si>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</si>
  <si>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</si>
  <si>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</si>
  <si>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</si>
  <si>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</si>
  <si>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 xml:space="preserve"> PCM-20250215-00000830 </t>
  </si>
  <si>
    <t>LTE site still down and  site located in aramco area access issue need special permission</t>
  </si>
  <si>
    <t>PCM-20251028-00000845</t>
  </si>
  <si>
    <t>EM team on the way need 25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</si>
  <si>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</si>
  <si>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</si>
  <si>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</si>
  <si>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</si>
  <si>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</si>
  <si>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</si>
  <si>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PCM-20251028-00000851</t>
  </si>
  <si>
    <t xml:space="preserve">SCECO failure and no parking to connect PG as the site is located near to haram, Team complaining issue to SCECO Company and waiting for response </t>
  </si>
  <si>
    <t>PCM-20251028-00000880</t>
  </si>
  <si>
    <t>EM Team on the way ETA: 60 Mins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</si>
</sst>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rgb="FF606266"/>
      <name val="Arial"/>
      <charset val="1"/>
    </font>
    <font>
      <sz val="12"/>
      <color rgb="FF191919"/>
      <name val="Cloud-Font-Regular"/>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35"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49" totalsRowShown="0" headerRowDxfId="174" dataDxfId="173" headerRowBorderDxfId="171" tableBorderDxfId="172" totalsRowBorderDxfId="170">
  <autoFilter ref="A1:L49"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02" totalsRowShown="0" headerRowDxfId="157" dataDxfId="156" headerRowBorderDxfId="154" tableBorderDxfId="155" totalsRowBorderDxfId="153">
  <autoFilter ref="A1:CJ202"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0" totalsRowShown="0" headerRowDxfId="64" dataDxfId="63" headerRowBorderDxfId="61" tableBorderDxfId="62">
  <autoFilter ref="A1:L1110"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89" totalsRowShown="0" headerRowDxfId="48" dataDxfId="47" headerRowBorderDxfId="45" tableBorderDxfId="46" totalsRowBorderDxfId="44">
  <autoFilter ref="A1:L189"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44" totalsRowShown="0" headerRowDxfId="31" dataDxfId="30" headerRowBorderDxfId="28" tableBorderDxfId="29">
  <autoFilter ref="A1:L444"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7" totalsRowShown="0" headerRowDxfId="15" dataDxfId="14" headerRowBorderDxfId="12" tableBorderDxfId="13">
  <autoFilter ref="A1:L97"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49"/>
  <sheetViews>
    <sheetView tabSelected="1" workbookViewId="0">
      <selection activeCell="K4" sqref="K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62.25" customHeight="1">
      <c r="A2" s="64" t="s">
        <v>38997</v>
      </c>
      <c r="B2" s="61" t="str">
        <f>IFERROR(VLOOKUP(D2,DB!A:K,11,0),"")</f>
        <v>R1</v>
      </c>
      <c r="C2" s="61">
        <v>1</v>
      </c>
      <c r="D2" s="80" t="s">
        <v>17841</v>
      </c>
      <c r="E2" s="65" t="s">
        <v>38998</v>
      </c>
      <c r="F2" s="78">
        <v>45662.948425925926</v>
      </c>
      <c r="G2" s="68">
        <f ca="1">IFERROR(NOW()-F2,"")</f>
        <v>295.51445775463071</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14741</v>
      </c>
      <c r="E3" s="135" t="s">
        <v>38998</v>
      </c>
      <c r="F3" s="136">
        <v>45958.456134259257</v>
      </c>
      <c r="G3" s="137">
        <f ca="1">IFERROR(NOW()-F3,"")</f>
        <v>6.7494212999008596E-3</v>
      </c>
      <c r="H3" s="136">
        <v>45958.450578703705</v>
      </c>
      <c r="I3" s="134" t="str">
        <f>IFERROR(VLOOKUP(D3,DB!A:F,6,0),"")</f>
        <v>SCECO</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45958.462883680557</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45958.462883680557</v>
      </c>
      <c r="H5" s="136"/>
      <c r="I5" s="134" t="str">
        <f>IFERROR(VLOOKUP(D5,DB!A:F,6,0),"")</f>
        <v/>
      </c>
      <c r="J5" s="134" t="str">
        <f>IFERROR(VLOOKUP(D5,DB!A:G,7,0),"")</f>
        <v/>
      </c>
      <c r="K5" s="138"/>
      <c r="L5" s="139" t="str">
        <f>IFERROR(VLOOKUP(D5,DB!A:I,9,0),"")</f>
        <v/>
      </c>
    </row>
    <row r="6" spans="1:15" ht="15" customHeight="1">
      <c r="A6" s="133"/>
      <c r="B6" s="134" t="str">
        <f>IFERROR(VLOOKUP(D6,DB!A:K,11,0),"")</f>
        <v/>
      </c>
      <c r="C6" s="134"/>
      <c r="D6" s="138"/>
      <c r="E6" s="135"/>
      <c r="F6" s="136"/>
      <c r="G6" s="137">
        <f ca="1">IFERROR(NOW()-F6,"")</f>
        <v>45958.462883680557</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45958.462883680557</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45958.462883680557</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45958.462883680557</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45958.462883680557</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45958.462883680557</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45958.462883680557</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45958.462883680557</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45958.462883680557</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45958.462883680557</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45958.462883680557</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45958.462883680557</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45958.462883680557</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45958.462883680557</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45958.462883680557</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45958.462883680557</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45958.462883680557</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45958.462883680557</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45958.462883680557</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45958.462883680557</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45958.462883680557</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45958.462883680557</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45958.462883680557</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45958.462883680557</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45958.462883680557</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45958.462883680557</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45958.462883680557</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45958.462883680557</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45958.462883680557</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45958.462883680557</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45958.462883680557</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45958.462883680557</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45958.462883680557</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45958.462883680557</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45958.462883680557</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45958.462883680557</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45958.462883680557</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45958.462883680557</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45958.462883680557</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45958.462883680557</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45958.462883680557</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45958.462883680557</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45958.462883680557</v>
      </c>
      <c r="H48" s="136"/>
      <c r="I48" s="134" t="str">
        <f>IFERROR(VLOOKUP(D48,DB!A:F,6,0),"")</f>
        <v/>
      </c>
      <c r="J48" s="134" t="str">
        <f>IFERROR(VLOOKUP(D48,DB!A:G,7,0),"")</f>
        <v/>
      </c>
      <c r="K48" s="138"/>
      <c r="L48" s="139" t="str">
        <f>IFERROR(VLOOKUP(D48,DB!A:I,9,0),"")</f>
        <v/>
      </c>
    </row>
    <row r="49" spans="1:12" ht="15" customHeight="1">
      <c r="A49" s="145"/>
      <c r="B49" s="146" t="str">
        <f>IFERROR(VLOOKUP(D49,DB!A:K,11,0),"")</f>
        <v/>
      </c>
      <c r="C49" s="146"/>
      <c r="D49" s="146"/>
      <c r="E49" s="147"/>
      <c r="F49" s="148"/>
      <c r="G49" s="149">
        <f ca="1">IFERROR(NOW()-F49,"")</f>
        <v>45958.462883680557</v>
      </c>
      <c r="H49" s="148"/>
      <c r="I49" s="146" t="str">
        <f>IFERROR(VLOOKUP(D49,DB!A:F,6,0),"")</f>
        <v/>
      </c>
      <c r="J49" s="146" t="str">
        <f>IFERROR(VLOOKUP(D49,DB!A:G,7,0),"")</f>
        <v/>
      </c>
      <c r="K49" s="150"/>
      <c r="L49" s="151" t="str">
        <f>IFERROR(VLOOKUP(D49,DB!A:I,9,0),"")</f>
        <v/>
      </c>
    </row>
  </sheetData>
  <customSheetViews>
    <customSheetView guid="{F6042A99-DD27-4453-835D-0834D95730CC}" filter="1" showAutoFilter="1">
      <pageMargins left="0" right="0" top="0" bottom="0" header="0" footer="0"/>
      <autoFilter ref="B1:M1" xr:uid="{932B9712-ADD5-479E-BD92-203C96B51011}"/>
    </customSheetView>
  </customSheetViews>
  <dataValidations count="2">
    <dataValidation allowBlank="1" showInputMessage="1" showErrorMessage="1" sqref="E1" xr:uid="{5DBA255D-CDD9-49FB-AD3C-AF70AB4EE696}"/>
    <dataValidation type="list" allowBlank="1" showInputMessage="1" showErrorMessage="1" sqref="E2:E49"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02"/>
  <sheetViews>
    <sheetView workbookViewId="0">
      <selection activeCell="D4" sqref="D4"/>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133.46304571759538</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c r="B4" s="18" t="str">
        <f>IFERROR(VLOOKUP(D4,DB!A:K,11,0),"")</f>
        <v/>
      </c>
      <c r="C4" s="18"/>
      <c r="D4" s="18"/>
      <c r="E4" s="114"/>
      <c r="F4" s="115"/>
      <c r="G4" s="116">
        <f ca="1">IFERROR(NOW()-F4,"-")</f>
        <v>45958.462883680557</v>
      </c>
      <c r="H4" s="115"/>
      <c r="I4" s="18" t="str">
        <f>IFERROR(VLOOKUP(D4,DB!A:F,6,0),"")</f>
        <v/>
      </c>
      <c r="J4" s="18" t="str">
        <f>IFERROR(VLOOKUP(D4,DB!A:G,7,0),"")</f>
        <v/>
      </c>
      <c r="K4" s="19"/>
      <c r="L4" s="18" t="str">
        <f>IFERROR(VLOOKUP(D4,DB!A:I,9,0),"")</f>
        <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45958.462883680557</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45958.462883680557</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45958.462883680557</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45958.462883680557</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45958.462883680557</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45958.462883680557</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45958.462883680557</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45958.462883680557</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45958.462883680557</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45958.462883680557</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45958.462883680557</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45958.462883680557</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45958.462883680557</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45958.462883680557</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45958.462883680557</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45958.462883680557</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45958.462883680557</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45958.462883680557</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45958.462883680557</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45958.462883680557</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45958.462883680557</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45958.462883680557</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45958.462883680557</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45958.462883680557</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45958.462883680557</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45958.462883680557</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45958.462883680557</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45958.462883680557</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45958.462883680557</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45958.462883680557</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45958.462883680557</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45958.462883680557</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45958.462883680557</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45958.462883680557</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45958.462883680557</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45958.462883680557</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45958.462883680557</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45958.462883680557</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45958.462883680557</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45958.462883680557</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45958.462883680557</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45958.462883680557</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45958.462883680557</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45958.462883680557</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45958.462883680557</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45958.462883680557</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45958.462883680557</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45958.462883680557</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45958.462883680557</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45958.462883680557</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45958.462883680557</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45958.462883680557</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45958.462883680557</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61"/>
      <c r="B58" s="162" t="str">
        <f>IFERROR(VLOOKUP(D58,DB!A:K,11,0),"")</f>
        <v/>
      </c>
      <c r="C58" s="162"/>
      <c r="D58" s="162"/>
      <c r="E58" s="163"/>
      <c r="F58" s="164"/>
      <c r="G58" s="165">
        <f ca="1">IFERROR(NOW()-F58,"-")</f>
        <v>45958.462883680557</v>
      </c>
      <c r="H58" s="164"/>
      <c r="I58" s="162" t="str">
        <f>IFERROR(VLOOKUP(D58,DB!A:F,6,0),"")</f>
        <v/>
      </c>
      <c r="J58" s="162" t="str">
        <f>IFERROR(VLOOKUP(D58,DB!A:G,7,0),"")</f>
        <v/>
      </c>
      <c r="K58" s="166"/>
      <c r="L58" s="162" t="str">
        <f>IFERROR(VLOOKUP(D58,DB!A:I,9,0),"")</f>
        <v/>
      </c>
      <c r="M58" s="162"/>
      <c r="N58" s="162"/>
      <c r="O58" s="162"/>
      <c r="P58" s="162"/>
      <c r="Q58" s="162"/>
      <c r="R58" s="162"/>
      <c r="S58" s="162"/>
      <c r="T58" s="162"/>
      <c r="U58" s="162"/>
      <c r="V58" s="162"/>
      <c r="W58" s="162"/>
      <c r="X58" s="162"/>
      <c r="Y58" s="162"/>
      <c r="Z58" s="162"/>
      <c r="AA58" s="162"/>
      <c r="AB58" s="162"/>
      <c r="AC58" s="162"/>
      <c r="AD58" s="162"/>
      <c r="AE58" s="162"/>
      <c r="AF58" s="162"/>
      <c r="AG58" s="162"/>
      <c r="AH58" s="162"/>
      <c r="AI58" s="162"/>
      <c r="AJ58" s="162"/>
      <c r="AK58" s="162"/>
      <c r="AL58" s="162"/>
      <c r="AM58" s="162"/>
      <c r="AN58" s="162"/>
      <c r="AO58" s="162"/>
      <c r="AP58" s="162"/>
      <c r="AQ58" s="162"/>
      <c r="AR58" s="162"/>
      <c r="AS58" s="162"/>
      <c r="AT58" s="162"/>
      <c r="AU58" s="162"/>
      <c r="AV58" s="162"/>
      <c r="AW58" s="162"/>
      <c r="AX58" s="162"/>
      <c r="AY58" s="162"/>
      <c r="AZ58" s="162"/>
      <c r="BA58" s="162"/>
      <c r="BB58" s="162"/>
      <c r="BC58" s="162"/>
      <c r="BD58" s="162"/>
      <c r="BE58" s="162"/>
      <c r="BF58" s="162"/>
      <c r="BG58" s="162"/>
      <c r="BH58" s="162"/>
      <c r="BI58" s="162"/>
      <c r="BJ58" s="162"/>
      <c r="BK58" s="162"/>
      <c r="BL58" s="162"/>
      <c r="BM58" s="162"/>
      <c r="BN58" s="162"/>
      <c r="BO58" s="162"/>
      <c r="BP58" s="162"/>
      <c r="BQ58" s="162"/>
      <c r="BR58" s="162"/>
      <c r="BS58" s="162"/>
      <c r="BT58" s="162"/>
      <c r="BU58" s="162"/>
      <c r="BV58" s="162"/>
      <c r="BW58" s="162"/>
      <c r="BX58" s="162"/>
      <c r="BY58" s="162"/>
      <c r="BZ58" s="162"/>
      <c r="CA58" s="162"/>
      <c r="CB58" s="162"/>
      <c r="CC58" s="162"/>
      <c r="CD58" s="162"/>
      <c r="CE58" s="162"/>
      <c r="CF58" s="162"/>
      <c r="CG58" s="162"/>
      <c r="CH58" s="162"/>
      <c r="CI58" s="162"/>
      <c r="CJ58" s="167"/>
    </row>
    <row r="59" spans="1:88" ht="31.5" customHeight="1">
      <c r="A59" s="113"/>
      <c r="B59" s="18" t="str">
        <f>IFERROR(VLOOKUP(D59,DB!A:K,11,0),"")</f>
        <v/>
      </c>
      <c r="C59" s="18"/>
      <c r="D59" s="18"/>
      <c r="E59" s="114"/>
      <c r="F59" s="115"/>
      <c r="G59" s="116">
        <f ca="1">IFERROR(NOW()-F59,"-")</f>
        <v>45958.462883680557</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45958.462883680557</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45958.462883680557</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45958.462883680557</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45958.462883680557</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45958.462883680557</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45958.462883680557</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45958.462883680557</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45958.462883680557</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45958.462883680557</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45958.462883680557</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45958.462883680557</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45958.462883680557</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45958.462883680557</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45958.462883680557</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45958.462883680557</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45958.462883680557</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45958.462883680557</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45958.462883680557</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45958.462883680557</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45958.462883680557</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45958.462883680557</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45958.462883680557</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45958.462883680557</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45958.462883680557</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45958.462883680557</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45958.462883680557</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45958.462883680557</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45958.462883680557</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45958.462883680557</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45958.462883680557</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45958.462883680557</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45958.462883680557</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45958.462883680557</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45958.462883680557</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45958.462883680557</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45958.462883680557</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45958.462883680557</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45958.462883680557</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45958.462883680557</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45958.462883680557</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45958.462883680557</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45958.462883680557</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45958.462883680557</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45958.462883680557</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45958.462883680557</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45958.462883680557</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45958.462883680557</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45958.462883680557</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45958.462883680557</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45958.462883680557</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45958.462883680557</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45958.462883680557</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45958.462883680557</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45958.462883680557</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45958.462883680557</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45958.462883680557</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45958.462883680557</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45958.462883680557</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45958.462883680557</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45958.462883680557</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45958.462883680557</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45958.462883680557</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45958.462883680557</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45958.462883680557</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45958.462883680557</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45958.462883680557</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45958.462883680557</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45958.462883680557</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45958.462883680557</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45958.462883680557</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45958.462883680557</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45958.462883680557</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45958.462883680557</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45958.462883680557</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45958.462883680557</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45958.462883680557</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45958.462883680557</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45958.462883680557</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45958.462883680557</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45958.462883680557</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45958.462883680557</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45958.462883680557</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45958.462883680557</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45958.462883680557</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45958.462883680557</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45958.462883680557</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45958.462883680557</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45958.462883680557</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45958.462883680557</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45958.462883680557</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45958.462883680557</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45958.462883680557</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45958.462883680557</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45958.462883680557</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45958.462883680557</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45958.462883680557</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45958.462883680557</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45958.462883680557</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45958.462883680557</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45958.462883680557</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45958.462883680557</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45958.462883680557</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45958.462883680557</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45958.462883680557</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45958.462883680557</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45958.462883680557</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45958.462883680557</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45958.462883680557</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45958.462883680557</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45958.462883680557</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45958.462883680557</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45958.462883680557</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45958.462883680557</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45958.462883680557</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45958.462883680557</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45958.462883680557</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45958.462883680557</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45958.462883680557</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45958.462883680557</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45958.462883680557</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45958.462883680557</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45958.462883680557</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45958.462883680557</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45958.462883680557</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45958.462883680557</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45958.462883680557</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45958.462883680557</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45958.462883680557</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45958.462883680557</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45958.462883680557</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45958.462883680557</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45958.462883680557</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45958.462883680557</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45958.462883680557</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45958.462883680557</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45958.462883680557</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45958.462883680557</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45958.462883680557</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45958.462883680557</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45958.462883680557</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45958.462883680557</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45958.462883680557</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61"/>
      <c r="B202" s="162" t="str">
        <f>IFERROR(VLOOKUP(D202,DB!A:K,11,0),"")</f>
        <v/>
      </c>
      <c r="C202" s="162"/>
      <c r="D202" s="162"/>
      <c r="E202" s="163"/>
      <c r="F202" s="164"/>
      <c r="G202" s="165">
        <f ca="1">IFERROR(NOW()-F202,"-")</f>
        <v>45958.462883680557</v>
      </c>
      <c r="H202" s="164"/>
      <c r="I202" s="162" t="str">
        <f>IFERROR(VLOOKUP(D202,DB!A:F,6,0),"")</f>
        <v/>
      </c>
      <c r="J202" s="162" t="str">
        <f>IFERROR(VLOOKUP(D202,DB!A:G,7,0),"")</f>
        <v/>
      </c>
      <c r="K202" s="166"/>
      <c r="L202" s="162" t="str">
        <f>IFERROR(VLOOKUP(D202,DB!A:I,9,0),"")</f>
        <v/>
      </c>
      <c r="M202" s="162"/>
      <c r="N202" s="162"/>
      <c r="O202" s="162"/>
      <c r="P202" s="162"/>
      <c r="Q202" s="162"/>
      <c r="R202" s="162"/>
      <c r="S202" s="162"/>
      <c r="T202" s="162"/>
      <c r="U202" s="162"/>
      <c r="V202" s="162"/>
      <c r="W202" s="162"/>
      <c r="X202" s="162"/>
      <c r="Y202" s="162"/>
      <c r="Z202" s="162"/>
      <c r="AA202" s="162"/>
      <c r="AB202" s="162"/>
      <c r="AC202" s="162"/>
      <c r="AD202" s="162"/>
      <c r="AE202" s="162"/>
      <c r="AF202" s="162"/>
      <c r="AG202" s="162"/>
      <c r="AH202" s="162"/>
      <c r="AI202" s="162"/>
      <c r="AJ202" s="162"/>
      <c r="AK202" s="162"/>
      <c r="AL202" s="162"/>
      <c r="AM202" s="162"/>
      <c r="AN202" s="162"/>
      <c r="AO202" s="162"/>
      <c r="AP202" s="162"/>
      <c r="AQ202" s="162"/>
      <c r="AR202" s="162"/>
      <c r="AS202" s="162"/>
      <c r="AT202" s="162"/>
      <c r="AU202" s="162"/>
      <c r="AV202" s="162"/>
      <c r="AW202" s="162"/>
      <c r="AX202" s="162"/>
      <c r="AY202" s="162"/>
      <c r="AZ202" s="162"/>
      <c r="BA202" s="162"/>
      <c r="BB202" s="162"/>
      <c r="BC202" s="162"/>
      <c r="BD202" s="162"/>
      <c r="BE202" s="162"/>
      <c r="BF202" s="162"/>
      <c r="BG202" s="162"/>
      <c r="BH202" s="162"/>
      <c r="BI202" s="162"/>
      <c r="BJ202" s="162"/>
      <c r="BK202" s="162"/>
      <c r="BL202" s="162"/>
      <c r="BM202" s="162"/>
      <c r="BN202" s="162"/>
      <c r="BO202" s="162"/>
      <c r="BP202" s="162"/>
      <c r="BQ202" s="162"/>
      <c r="BR202" s="162"/>
      <c r="BS202" s="162"/>
      <c r="BT202" s="162"/>
      <c r="BU202" s="162"/>
      <c r="BV202" s="162"/>
      <c r="BW202" s="162"/>
      <c r="BX202" s="162"/>
      <c r="BY202" s="162"/>
      <c r="BZ202" s="162"/>
      <c r="CA202" s="162"/>
      <c r="CB202" s="162"/>
      <c r="CC202" s="162"/>
      <c r="CD202" s="162"/>
      <c r="CE202" s="162"/>
      <c r="CF202" s="162"/>
      <c r="CG202" s="162"/>
      <c r="CH202" s="162"/>
      <c r="CI202" s="162"/>
      <c r="CJ202" s="167"/>
    </row>
  </sheetData>
  <dataValidations count="2">
    <dataValidation allowBlank="1" showInputMessage="1" showErrorMessage="1" sqref="E1" xr:uid="{4D935161-CDD3-4592-B877-3FB59C99E142}"/>
    <dataValidation type="list" allowBlank="1" showInputMessage="1" showErrorMessage="1" sqref="E3:E202"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0"/>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R3</v>
      </c>
      <c r="C2" s="18"/>
      <c r="D2" s="19" t="s">
        <v>19898</v>
      </c>
      <c r="E2" s="18"/>
      <c r="F2" s="20"/>
      <c r="G2" s="21">
        <f t="shared" ref="G2:G8" ca="1" si="0">IFERROR(NOW()-F2,"-")</f>
        <v>45958.462883680557</v>
      </c>
      <c r="H2" s="22"/>
      <c r="I2" s="19" t="str">
        <f>IFERROR(VLOOKUP(D2,DB!A:F,6,0),"")</f>
        <v>SCECO</v>
      </c>
      <c r="J2" s="18" t="str">
        <f>IFERROR(VLOOKUP(D2,DB!A:G,7,0),"")</f>
        <v>Good</v>
      </c>
      <c r="K2" s="46"/>
      <c r="L2" s="23" t="str">
        <f>IFERROR(VLOOKUP(D2,DB!A:I,9,0),"")</f>
        <v>Latis</v>
      </c>
    </row>
    <row r="3" spans="1:13" ht="15" customHeight="1">
      <c r="A3" s="19"/>
      <c r="B3" s="63" t="str">
        <f>IFERROR(VLOOKUP(D3,DB!A:K,11,0),"")</f>
        <v/>
      </c>
      <c r="C3" s="18"/>
      <c r="D3" s="170"/>
      <c r="E3" s="18"/>
      <c r="F3" s="20"/>
      <c r="G3" s="21">
        <f t="shared" ca="1" si="0"/>
        <v>45958.462883680557</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45958.462883680557</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45958.462883680557</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45958.462883680557</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45958.462883680557</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45958.462883680557</v>
      </c>
      <c r="H8" s="22"/>
      <c r="I8" s="19" t="str">
        <f>IFERROR(VLOOKUP(D8,DB!A:F,6,0),"")</f>
        <v/>
      </c>
      <c r="J8" s="18" t="str">
        <f>IFERROR(VLOOKUP(D8,DB!A:G,7,0),"")</f>
        <v/>
      </c>
      <c r="K8" s="46"/>
      <c r="L8" s="23" t="str">
        <f>IFERROR(VLOOKUP(D8,DB!A:I,9,0),"")</f>
        <v/>
      </c>
    </row>
    <row r="9" spans="1:13" ht="15" customHeight="1">
      <c r="A9" s="19"/>
      <c r="B9" s="63" t="str">
        <f>IFERROR(VLOOKUP(D9,DB!A:K,11,0),"")</f>
        <v/>
      </c>
      <c r="C9" s="18"/>
      <c r="D9" s="63"/>
      <c r="E9" s="18"/>
      <c r="F9" s="20"/>
      <c r="G9" s="21">
        <f t="shared" ref="G9:G71" ca="1" si="1">IFERROR(NOW()-F9,"-")</f>
        <v>45958.462883680557</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1"/>
        <v>45958.462883680557</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45958.462883680557</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45958.462883680557</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45958.462883680557</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45958.462883680557</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45958.462883680557</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45958.462883680557</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45958.462883680557</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45958.462883680557</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45958.462883680557</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45958.462883680557</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45958.462883680557</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45958.462883680557</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45958.462883680557</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45958.462883680557</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45958.462883680557</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45958.462883680557</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45958.462883680557</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45958.462883680557</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45958.462883680557</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45958.462883680557</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45958.462883680557</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45958.462883680557</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45958.462883680557</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45958.462883680557</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45958.462883680557</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45958.462883680557</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45958.462883680557</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45958.462883680557</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45958.462883680557</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45958.462883680557</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45958.462883680557</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45958.462883680557</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45958.462883680557</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45958.462883680557</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45958.462883680557</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45958.462883680557</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45958.462883680557</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45958.462883680557</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45958.462883680557</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45958.462883680557</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45958.462883680557</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45958.462883680557</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45958.462883680557</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45958.462883680557</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45958.462883680557</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45958.462883680557</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45958.462883680557</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45958.462883680557</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45958.462883680557</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45958.462883680557</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45958.462883680557</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45958.462883680557</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45958.462883680557</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45958.462883680557</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45958.462883680557</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45958.462883680557</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45958.462883680557</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45958.462883680557</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45958.462883680557</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45958.462883680557</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45958.462883680557</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ref="G72:G135" ca="1" si="2">IFERROR(NOW()-F72,"-")</f>
        <v>45958.462883680557</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2"/>
        <v>45958.462883680557</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45958.462883680557</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45958.462883680557</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45958.462883680557</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45958.462883680557</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45958.462883680557</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45958.462883680557</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45958.462883680557</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45958.462883680557</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45958.462883680557</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45958.462883680557</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45958.462883680557</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45958.462883680557</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45958.462883680557</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45958.462883680557</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45958.462883680557</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45958.462883680557</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45958.462883680557</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45958.462883680557</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45958.462883680557</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45958.462883680557</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45958.462883680557</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45958.462883680557</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45958.462883680557</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45958.462883680557</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45958.462883680557</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45958.462883680557</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45958.462883680557</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45958.462883680557</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45958.462883680557</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45958.462883680557</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45958.462883680557</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45958.462883680557</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45958.462883680557</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45958.462883680557</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45958.462883680557</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45958.462883680557</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45958.462883680557</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45958.462883680557</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45958.462883680557</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45958.462883680557</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45958.462883680557</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45958.462883680557</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45958.462883680557</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45958.462883680557</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45958.462883680557</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45958.462883680557</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45958.462883680557</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45958.462883680557</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45958.462883680557</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45958.462883680557</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45958.462883680557</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45958.462883680557</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45958.462883680557</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45958.462883680557</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45958.462883680557</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45958.462883680557</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45958.462883680557</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45958.462883680557</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45958.462883680557</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45958.462883680557</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45958.462883680557</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45958.462883680557</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ref="G136:G199" ca="1" si="3">IFERROR(NOW()-F136,"-")</f>
        <v>45958.462883680557</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3"/>
        <v>45958.462883680557</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45958.462883680557</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45958.462883680557</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45958.462883680557</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45958.462883680557</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45958.462883680557</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45958.462883680557</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45958.462883680557</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45958.462883680557</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45958.462883680557</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45958.462883680557</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45958.462883680557</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45958.462883680557</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45958.462883680557</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45958.462883680557</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45958.462883680557</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45958.462883680557</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45958.462883680557</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45958.462883680557</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45958.462883680557</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45958.462883680557</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45958.462883680557</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45958.462883680557</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45958.462883680557</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45958.462883680557</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45958.462883680557</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45958.462883680557</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45958.462883680557</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45958.462883680557</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45958.462883680557</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45958.462883680557</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45958.462883680557</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45958.462883680557</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45958.462883680557</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45958.462883680557</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45958.462883680557</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45958.462883680557</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45958.462883680557</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45958.462883680557</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45958.462883680557</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45958.462883680557</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45958.462883680557</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45958.462883680557</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45958.462883680557</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45958.462883680557</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45958.462883680557</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45958.462883680557</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45958.462883680557</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45958.462883680557</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45958.462883680557</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45958.462883680557</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45958.462883680557</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45958.462883680557</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45958.462883680557</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45958.462883680557</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45958.462883680557</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45958.462883680557</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45958.462883680557</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45958.462883680557</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45958.462883680557</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45958.462883680557</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45958.462883680557</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45958.462883680557</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ref="G200:G263" ca="1" si="4">IFERROR(NOW()-F200,"-")</f>
        <v>45958.462883680557</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4"/>
        <v>45958.462883680557</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45958.462883680557</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45958.462883680557</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45958.462883680557</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45958.462883680557</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45958.462883680557</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45958.462883680557</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45958.462883680557</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45958.462883680557</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45958.462883680557</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45958.462883680557</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45958.462883680557</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45958.462883680557</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45958.462883680557</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45958.462883680557</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45958.462883680557</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45958.462883680557</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45958.462883680557</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45958.462883680557</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45958.462883680557</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45958.462883680557</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45958.462883680557</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45958.462883680557</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45958.462883680557</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45958.462883680557</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45958.462883680557</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45958.462883680557</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45958.462883680557</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45958.462883680557</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45958.462883680557</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45958.462883680557</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45958.462883680557</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45958.462883680557</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45958.462883680557</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45958.462883680557</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45958.462883680557</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45958.462883680557</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45958.462883680557</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45958.462883680557</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45958.462883680557</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45958.462883680557</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45958.462883680557</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45958.462883680557</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45958.462883680557</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45958.462883680557</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45958.462883680557</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45958.462883680557</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45958.462883680557</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45958.462883680557</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45958.462883680557</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45958.462883680557</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45958.462883680557</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45958.462883680557</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45958.462883680557</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45958.462883680557</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45958.462883680557</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45958.462883680557</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45958.462883680557</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45958.462883680557</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45958.462883680557</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45958.462883680557</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45958.462883680557</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45958.462883680557</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ref="G264:G327" ca="1" si="5">IFERROR(NOW()-F264,"-")</f>
        <v>45958.462883680557</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5"/>
        <v>45958.462883680557</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45958.462883680557</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45958.462883680557</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45958.462883680557</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45958.462883680557</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45958.462883680557</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45958.462883680557</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45958.462883680557</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45958.462883680557</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45958.462883680557</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45958.462883680557</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45958.462883680557</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45958.462883680557</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45958.462883680557</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45958.462883680557</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45958.462883680557</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45958.462883680557</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45958.462883680557</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45958.462883680557</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45958.462883680557</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45958.462883680557</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45958.462883680557</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45958.462883680557</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45958.462883680557</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45958.462883680557</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45958.462883680557</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45958.462883680557</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45958.462883680557</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45958.462883680557</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45958.462883680557</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45958.462883680557</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45958.462883680557</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45958.462883680557</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45958.462883680557</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45958.462883680557</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45958.462883680557</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45958.462883680557</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45958.462883680557</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45958.462883680557</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45958.462883680557</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45958.462883680557</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45958.462883680557</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45958.462883680557</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45958.462883680557</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45958.462883680557</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45958.462883680557</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45958.462883680557</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45958.462883680557</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45958.462883680557</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45958.462883680557</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45958.462883680557</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45958.462883680557</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45958.462883680557</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45958.462883680557</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45958.462883680557</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45958.462883680557</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45958.462883680557</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45958.462883680557</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45958.462883680557</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45958.462883680557</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45958.462883680557</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45958.462883680557</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45958.462883680557</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ref="G328:G391" ca="1" si="6">IFERROR(NOW()-F328,"-")</f>
        <v>45958.462883680557</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6"/>
        <v>45958.462883680557</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45958.462883680557</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45958.462883680557</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45958.462883680557</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45958.462883680557</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45958.462883680557</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45958.462883680557</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45958.462883680557</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45958.462883680557</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45958.462883680557</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45958.462883680557</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45958.462883680557</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45958.462883680557</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45958.462883680557</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45958.462883680557</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45958.462883680557</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45958.462883680557</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45958.462883680557</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45958.462883680557</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45958.462883680557</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45958.462883680557</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45958.462883680557</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45958.462883680557</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45958.462883680557</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45958.462883680557</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45958.462883680557</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45958.462883680557</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45958.462883680557</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45958.462883680557</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45958.462883680557</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45958.462883680557</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45958.462883680557</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45958.462883680557</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45958.462883680557</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45958.462883680557</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45958.462883680557</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45958.462883680557</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45958.462883680557</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45958.462883680557</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45958.462883680557</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45958.462883680557</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45958.462883680557</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45958.462883680557</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45958.462883680557</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45958.462883680557</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45958.462883680557</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45958.462883680557</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45958.462883680557</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45958.462883680557</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45958.462883680557</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45958.462883680557</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45958.462883680557</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45958.462883680557</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45958.462883680557</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45958.462883680557</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45958.462883680557</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45958.462883680557</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45958.462883680557</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45958.462883680557</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45958.462883680557</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45958.462883680557</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45958.462883680557</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45958.462883680557</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ref="G392:G455" ca="1" si="7">IFERROR(NOW()-F392,"-")</f>
        <v>45958.462883680557</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7"/>
        <v>45958.462883680557</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45958.462883680557</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45958.462883680557</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45958.462883680557</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45958.462883680557</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45958.462883680557</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45958.462883680557</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45958.462883680557</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45958.462883680557</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45958.462883680557</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45958.462883680557</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45958.462883680557</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45958.462883680557</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45958.462883680557</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45958.462883680557</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45958.462883680557</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45958.462883680557</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45958.462883680557</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45958.462883680557</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45958.462883680557</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45958.462883680557</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45958.462883680557</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45958.462883680557</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45958.462883680557</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45958.462883680557</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45958.462883680557</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45958.462883680557</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45958.462883680557</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45958.462883680557</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45958.462883680557</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45958.462883680557</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45958.462883680557</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45958.462883680557</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45958.462883680557</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45958.462883680557</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45958.462883680557</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45958.462883680557</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45958.462883680557</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45958.462883680557</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45958.462883680557</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45958.462883680557</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45958.462883680557</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45958.462883680557</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45958.462883680557</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45958.462883680557</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45958.462883680557</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45958.462883680557</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45958.462883680557</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45958.462883680557</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45958.462883680557</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45958.462883680557</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45958.462883680557</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45958.462883680557</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45958.462883680557</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45958.462883680557</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45958.462883680557</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45958.462883680557</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45958.462883680557</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45958.462883680557</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45958.462883680557</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45958.462883680557</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45958.462883680557</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45958.462883680557</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ref="G456:G519" ca="1" si="8">IFERROR(NOW()-F456,"-")</f>
        <v>45958.462883680557</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8"/>
        <v>45958.462883680557</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45958.462883680557</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45958.462883680557</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45958.462883680557</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45958.462883680557</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45958.462883680557</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45958.462883680557</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45958.462883680557</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45958.462883680557</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45958.462883680557</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45958.462883680557</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45958.462883680557</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45958.462883680557</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45958.462883680557</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45958.462883680557</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45958.462883680557</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45958.462883680557</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45958.462883680557</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45958.462883680557</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45958.462883680557</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45958.462883680557</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45958.462883680557</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45958.462883680557</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45958.462883680557</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45958.462883680557</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45958.462883680557</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45958.462883680557</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45958.462883680557</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45958.462883680557</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45958.462883680557</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45958.462883680557</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45958.462883680557</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45958.462883680557</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45958.462883680557</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45958.462883680557</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45958.462883680557</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45958.462883680557</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45958.462883680557</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45958.462883680557</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45958.462883680557</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45958.462883680557</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45958.462883680557</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45958.462883680557</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45958.462883680557</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45958.462883680557</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45958.462883680557</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45958.462883680557</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45958.462883680557</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45958.462883680557</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45958.462883680557</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45958.462883680557</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45958.462883680557</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45958.462883680557</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45958.462883680557</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45958.462883680557</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45958.462883680557</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45958.462883680557</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45958.462883680557</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45958.462883680557</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45958.462883680557</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45958.462883680557</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45958.462883680557</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45958.462883680557</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ref="G520:G583" ca="1" si="9">IFERROR(NOW()-F520,"-")</f>
        <v>45958.462883680557</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9"/>
        <v>45958.462883680557</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45958.462883680557</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45958.462883680557</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45958.462883680557</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45958.462883680557</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45958.462883680557</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45958.462883680557</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45958.462883680557</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45958.462883680557</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45958.462883680557</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45958.462883680557</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45958.462883680557</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45958.462883680557</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45958.462883680557</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45958.462883680557</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45958.462883680557</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45958.462883680557</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45958.462883680557</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45958.462883680557</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45958.462883680557</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45958.462883680557</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45958.462883680557</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45958.462883680557</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45958.462883680557</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45958.462883680557</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45958.462883680557</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45958.462883680557</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45958.462883680557</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45958.462883680557</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45958.462883680557</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45958.462883680557</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45958.462883680557</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45958.462883680557</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45958.462883680557</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45958.462883680557</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45958.462883680557</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45958.462883680557</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45958.462883680557</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45958.462883680557</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45958.462883680557</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45958.462883680557</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45958.462883680557</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45958.462883680557</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45958.462883680557</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45958.462883680557</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45958.462883680557</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45958.462883680557</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45958.462883680557</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45958.462883680557</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45958.462883680557</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45958.462883680557</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45958.462883680557</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45958.462883680557</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45958.462883680557</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45958.462883680557</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45958.462883680557</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45958.462883680557</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45958.462883680557</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45958.462883680557</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45958.462883680557</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45958.462883680557</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45958.462883680557</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45958.462883680557</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ref="G584:G647" ca="1" si="10">IFERROR(NOW()-F584,"-")</f>
        <v>45958.462883680557</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10"/>
        <v>45958.462883680557</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45958.462883680557</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45958.462883680557</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45958.462883680557</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45958.462883680557</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45958.462883680557</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45958.462883680557</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45958.462883680557</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45958.462883680557</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45958.462883680557</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45958.462883680557</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45958.462883680557</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45958.462883680557</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45958.462883680557</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45958.462883680557</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45958.462883680557</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45958.462883680557</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45958.462883680557</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45958.462883680557</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45958.462883680557</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45958.462883680557</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45958.462883680557</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45958.462883680557</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45958.462883680557</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45958.462883680557</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45958.462883680557</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45958.462883680557</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45958.462883680557</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45958.462883680557</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45958.462883680557</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45958.462883680557</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45958.462883680557</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45958.462883680557</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45958.462883680557</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45958.462883680557</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45958.462883680557</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45958.462883680557</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45958.462883680557</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45958.462883680557</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45958.462883680557</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45958.462883680557</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45958.462883680557</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45958.462883680557</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45958.462883680557</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45958.462883680557</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45958.462883680557</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45958.462883680557</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45958.462883680557</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45958.462883680557</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45958.462883680557</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45958.462883680557</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45958.462883680557</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45958.462883680557</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45958.462883680557</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45958.462883680557</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45958.462883680557</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45958.462883680557</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45958.462883680557</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45958.462883680557</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45958.462883680557</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45958.462883680557</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45958.462883680557</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45958.462883680557</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ref="G648:G711" ca="1" si="11">IFERROR(NOW()-F648,"-")</f>
        <v>45958.462883680557</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1"/>
        <v>45958.462883680557</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45958.462883680557</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45958.462883680557</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45958.462883680557</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45958.462883680557</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45958.462883680557</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45958.462883680557</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45958.462883680557</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45958.462883680557</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45958.462883680557</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45958.462883680557</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45958.462883680557</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45958.462883680557</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45958.462883680557</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45958.462883680557</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45958.462883680557</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45958.462883680557</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45958.462883680557</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45958.462883680557</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45958.462883680557</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45958.462883680557</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45958.462883680557</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45958.462883680557</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45958.462883680557</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45958.462883680557</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45958.462883680557</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45958.462883680557</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45958.462883680557</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45958.462883680557</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45958.462883680557</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45958.462883680557</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45958.462883680557</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45958.462883680557</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45958.462883680557</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45958.462883680557</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45958.462883680557</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45958.462883680557</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45958.462883680557</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45958.462883680557</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45958.462883680557</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45958.462883680557</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45958.462883680557</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45958.462883680557</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45958.462883680557</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45958.462883680557</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45958.462883680557</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45958.462883680557</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45958.462883680557</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45958.462883680557</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45958.462883680557</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45958.462883680557</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45958.462883680557</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45958.462883680557</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45958.462883680557</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45958.462883680557</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45958.462883680557</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45958.462883680557</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45958.462883680557</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45958.462883680557</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45958.462883680557</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45958.462883680557</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45958.462883680557</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45958.462883680557</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ref="G712:G775" ca="1" si="12">IFERROR(NOW()-F712,"-")</f>
        <v>45958.462883680557</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2"/>
        <v>45958.462883680557</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45958.462883680557</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45958.462883680557</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45958.462883680557</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45958.462883680557</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45958.462883680557</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45958.462883680557</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45958.462883680557</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45958.462883680557</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45958.462883680557</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45958.462883680557</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45958.462883680557</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45958.462883680557</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45958.462883680557</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45958.462883680557</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45958.462883680557</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45958.462883680557</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45958.462883680557</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45958.462883680557</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45958.462883680557</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45958.462883680557</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45958.462883680557</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45958.462883680557</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45958.462883680557</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45958.462883680557</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45958.462883680557</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45958.462883680557</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45958.462883680557</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45958.462883680557</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45958.462883680557</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45958.462883680557</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45958.462883680557</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45958.462883680557</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45958.462883680557</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45958.462883680557</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45958.462883680557</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45958.462883680557</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45958.462883680557</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45958.462883680557</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45958.462883680557</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45958.462883680557</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45958.462883680557</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45958.462883680557</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45958.462883680557</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45958.462883680557</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45958.462883680557</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45958.462883680557</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45958.462883680557</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45958.462883680557</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45958.462883680557</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45958.462883680557</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45958.462883680557</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45958.462883680557</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45958.462883680557</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45958.462883680557</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45958.462883680557</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45958.462883680557</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45958.462883680557</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45958.462883680557</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45958.462883680557</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45958.462883680557</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45958.462883680557</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45958.462883680557</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ref="G776:G839" ca="1" si="13">IFERROR(NOW()-F776,"-")</f>
        <v>45958.462883680557</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3"/>
        <v>45958.462883680557</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45958.462883680557</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45958.462883680557</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45958.462883680557</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45958.462883680557</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45958.462883680557</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45958.462883680557</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45958.462883680557</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45958.462883680557</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45958.462883680557</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45958.462883680557</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45958.462883680557</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45958.462883680557</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45958.462883680557</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45958.462883680557</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45958.462883680557</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45958.462883680557</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45958.462883680557</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45958.462883680557</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45958.462883680557</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45958.462883680557</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45958.462883680557</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45958.462883680557</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45958.462883680557</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45958.462883680557</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45958.462883680557</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45958.462883680557</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45958.462883680557</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45958.462883680557</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45958.462883680557</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45958.462883680557</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45958.462883680557</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45958.462883680557</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45958.462883680557</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45958.462883680557</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45958.462883680557</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45958.462883680557</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45958.462883680557</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45958.462883680557</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45958.462883680557</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45958.462883680557</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45958.462883680557</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45958.462883680557</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45958.462883680557</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45958.462883680557</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45958.462883680557</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45958.462883680557</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45958.462883680557</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45958.462883680557</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45958.462883680557</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45958.462883680557</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45958.462883680557</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45958.462883680557</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45958.462883680557</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45958.462883680557</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45958.462883680557</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45958.462883680557</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45958.462883680557</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45958.462883680557</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45958.462883680557</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45958.462883680557</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45958.462883680557</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45958.462883680557</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ref="G840:G903" ca="1" si="14">IFERROR(NOW()-F840,"-")</f>
        <v>45958.462883680557</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4"/>
        <v>45958.462883680557</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45958.462883680557</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45958.462883680557</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45958.462883680557</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45958.462883680557</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45958.462883680557</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45958.462883680557</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45958.462883680557</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45958.462883680557</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45958.462883680557</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45958.462883680557</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45958.462883680557</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45958.462883680557</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45958.462883680557</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45958.462883680557</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45958.462883680557</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45958.462883680557</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45958.462883680557</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45958.462883680557</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45958.462883680557</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45958.462883680557</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45958.462883680557</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45958.462883680557</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45958.462883680557</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45958.462883680557</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45958.462883680557</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45958.462883680557</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45958.462883680557</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45958.462883680557</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45958.462883680557</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45958.462883680557</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45958.462883680557</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45958.462883680557</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45958.462883680557</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45958.462883680557</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45958.462883680557</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45958.462883680557</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45958.462883680557</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45958.462883680557</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45958.462883680557</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45958.462883680557</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45958.462883680557</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45958.462883680557</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45958.462883680557</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45958.462883680557</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45958.462883680557</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45958.462883680557</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45958.462883680557</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45958.462883680557</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45958.462883680557</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45958.462883680557</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45958.462883680557</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45958.462883680557</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45958.462883680557</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45958.462883680557</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45958.462883680557</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45958.462883680557</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45958.462883680557</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45958.462883680557</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45958.462883680557</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45958.462883680557</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45958.462883680557</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45958.462883680557</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ref="G904:G967" ca="1" si="15">IFERROR(NOW()-F904,"-")</f>
        <v>45958.462883680557</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5"/>
        <v>45958.462883680557</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45958.462883680557</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45958.462883680557</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45958.462883680557</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45958.462883680557</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45958.462883680557</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45958.462883680557</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45958.462883680557</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45958.462883680557</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45958.462883680557</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45958.462883680557</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45958.462883680557</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45958.462883680557</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45958.462883680557</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45958.462883680557</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45958.462883680557</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45958.462883680557</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45958.462883680557</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45958.462883680557</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45958.462883680557</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45958.462883680557</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45958.462883680557</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45958.462883680557</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45958.462883680557</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45958.462883680557</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45958.462883680557</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45958.462883680557</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45958.462883680557</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45958.462883680557</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45958.462883680557</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45958.462883680557</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45958.462883680557</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45958.462883680557</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45958.462883680557</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45958.462883680557</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45958.462883680557</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45958.462883680557</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45958.462883680557</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45958.462883680557</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45958.462883680557</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45958.462883680557</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45958.462883680557</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45958.462883680557</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45958.462883680557</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45958.462883680557</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45958.462883680557</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45958.462883680557</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45958.462883680557</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45958.462883680557</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45958.462883680557</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45958.462883680557</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45958.462883680557</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45958.462883680557</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45958.462883680557</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45958.462883680557</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45958.462883680557</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45958.462883680557</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45958.462883680557</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45958.462883680557</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45958.462883680557</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45958.462883680557</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45958.462883680557</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45958.462883680557</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ref="G968:G1031" ca="1" si="16">IFERROR(NOW()-F968,"-")</f>
        <v>45958.462883680557</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6"/>
        <v>45958.462883680557</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45958.462883680557</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45958.462883680557</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45958.462883680557</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45958.462883680557</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45958.462883680557</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45958.462883680557</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45958.462883680557</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45958.462883680557</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45958.462883680557</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45958.462883680557</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45958.462883680557</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45958.462883680557</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45958.462883680557</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45958.462883680557</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45958.462883680557</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45958.462883680557</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45958.462883680557</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45958.462883680557</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45958.462883680557</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45958.462883680557</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45958.462883680557</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45958.462883680557</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45958.462883680557</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45958.462883680557</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45958.462883680557</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45958.462883680557</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45958.462883680557</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45958.462883680557</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45958.462883680557</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45958.462883680557</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45958.462883680557</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45958.462883680557</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45958.462883680557</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45958.462883680557</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45958.462883680557</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45958.462883680557</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45958.462883680557</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45958.462883680557</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45958.462883680557</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45958.462883680557</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45958.462883680557</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45958.462883680557</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45958.462883680557</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45958.462883680557</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45958.462883680557</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45958.462883680557</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45958.462883680557</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45958.462883680557</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45958.462883680557</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45958.462883680557</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45958.462883680557</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45958.462883680557</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45958.462883680557</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45958.462883680557</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45958.462883680557</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45958.462883680557</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45958.462883680557</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45958.462883680557</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45958.462883680557</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45958.462883680557</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45958.462883680557</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45958.462883680557</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ref="G1032:G1095" ca="1" si="17">IFERROR(NOW()-F1032,"-")</f>
        <v>45958.462883680557</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7"/>
        <v>45958.462883680557</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45958.462883680557</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45958.462883680557</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45958.462883680557</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45958.462883680557</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45958.462883680557</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45958.462883680557</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45958.462883680557</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45958.462883680557</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45958.462883680557</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45958.462883680557</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45958.462883680557</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45958.462883680557</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45958.462883680557</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45958.462883680557</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45958.462883680557</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45958.462883680557</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45958.462883680557</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45958.462883680557</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45958.462883680557</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45958.462883680557</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45958.462883680557</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45958.462883680557</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45958.462883680557</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45958.462883680557</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45958.462883680557</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45958.462883680557</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45958.462883680557</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45958.462883680557</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45958.462883680557</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45958.462883680557</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45958.462883680557</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45958.462883680557</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45958.462883680557</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45958.462883680557</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45958.462883680557</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45958.462883680557</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45958.462883680557</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45958.462883680557</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45958.462883680557</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45958.462883680557</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45958.462883680557</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45958.462883680557</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45958.462883680557</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45958.462883680557</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45958.462883680557</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45958.462883680557</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45958.462883680557</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45958.462883680557</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45958.462883680557</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45958.462883680557</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45958.462883680557</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45958.462883680557</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45958.462883680557</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45958.462883680557</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45958.462883680557</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45958.462883680557</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45958.462883680557</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45958.462883680557</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45958.462883680557</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45958.462883680557</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45958.462883680557</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45958.462883680557</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ref="G1096:G1110" ca="1" si="18">IFERROR(NOW()-F1096,"-")</f>
        <v>45958.462883680557</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8"/>
        <v>45958.462883680557</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45958.462883680557</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45958.462883680557</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45958.462883680557</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45958.462883680557</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45958.462883680557</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45958.462883680557</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45958.462883680557</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45958.462883680557</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45958.462883680557</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45958.462883680557</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45958.462883680557</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45958.462883680557</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45958.462883680557</v>
      </c>
      <c r="H1110" s="22"/>
      <c r="I1110" s="19" t="str">
        <f>IFERROR(VLOOKUP(D1110,DB!A:F,6,0),"")</f>
        <v/>
      </c>
      <c r="J1110" s="18" t="str">
        <f>IFERROR(VLOOKUP(D1110,DB!A:G,7,0),"")</f>
        <v/>
      </c>
      <c r="K1110" s="46"/>
      <c r="L1110" s="23" t="str">
        <f>IFERROR(VLOOKUP(D1110,DB!A:I,9,0),"")</f>
        <v/>
      </c>
    </row>
  </sheetData>
  <dataValidations count="2">
    <dataValidation allowBlank="1" showInputMessage="1" showErrorMessage="1" sqref="E1" xr:uid="{5914219A-CB83-432D-936A-CC0CB6F3982A}"/>
    <dataValidation type="list" allowBlank="1" showInputMessage="1" showErrorMessage="1" sqref="E2:E1110"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89"/>
  <sheetViews>
    <sheetView workbookViewId="0">
      <selection activeCell="D4" sqref="D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39084</v>
      </c>
      <c r="B2" s="94" t="str">
        <f>IFERROR(VLOOKUP(D2,DB!A:K,11,0),"")</f>
        <v>R4</v>
      </c>
      <c r="C2" s="97">
        <v>1</v>
      </c>
      <c r="D2" s="94" t="s">
        <v>35115</v>
      </c>
      <c r="E2" s="98" t="s">
        <v>38998</v>
      </c>
      <c r="F2" s="99">
        <v>45703.480717592596</v>
      </c>
      <c r="G2" s="100">
        <f ca="1">IFERROR(NOW()-F2,"")</f>
        <v>254.98216608796065</v>
      </c>
      <c r="H2" s="99">
        <v>45703.474768518521</v>
      </c>
      <c r="I2" s="99" t="str">
        <f>IFERROR(VLOOKUP(D2,DB!A:F,6,0),"")</f>
        <v>SCECO</v>
      </c>
      <c r="J2" s="99" t="str">
        <f>IFERROR(VLOOKUP(D2,DB!A:G,7,0),"")</f>
        <v>Dead</v>
      </c>
      <c r="K2" s="101" t="s">
        <v>39085</v>
      </c>
      <c r="L2" s="94" t="str">
        <f>IFERROR(VLOOKUP(D2,DB!A:I,9,0),"")</f>
        <v>Latis</v>
      </c>
    </row>
    <row r="3" spans="1:16" ht="15" customHeight="1">
      <c r="A3" s="119" t="s">
        <v>39086</v>
      </c>
      <c r="B3" s="119" t="str">
        <f>IFERROR(VLOOKUP(D3,DB!A:K,11,0),"")</f>
        <v>R4</v>
      </c>
      <c r="C3" s="120">
        <v>1</v>
      </c>
      <c r="D3" s="94" t="s">
        <v>24071</v>
      </c>
      <c r="E3" s="98" t="s">
        <v>39079</v>
      </c>
      <c r="F3" s="123">
        <v>45958.423194444447</v>
      </c>
      <c r="G3" s="124">
        <f ca="1">IFERROR(NOW()-F3,"")</f>
        <v>3.9689236109552439E-2</v>
      </c>
      <c r="H3" s="123">
        <v>45958.417361111111</v>
      </c>
      <c r="I3" s="119" t="str">
        <f>IFERROR(VLOOKUP(D3,DB!A:F,6,0),"")</f>
        <v>SCECO</v>
      </c>
      <c r="J3" s="119" t="str">
        <f>IFERROR(VLOOKUP(D3,DB!A:G,7,0),"")</f>
        <v>Good</v>
      </c>
      <c r="K3" s="125" t="s">
        <v>39087</v>
      </c>
      <c r="L3" s="121" t="str">
        <f>IFERROR(VLOOKUP(D3,DB!A:I,9,0),"")</f>
        <v>Latis</v>
      </c>
    </row>
    <row r="4" spans="1:16" ht="15" customHeight="1">
      <c r="A4" s="119"/>
      <c r="B4" s="119" t="str">
        <f>IFERROR(VLOOKUP(D4,DB!A:K,11,0),"")</f>
        <v/>
      </c>
      <c r="C4" s="120"/>
      <c r="D4" s="94"/>
      <c r="E4" s="98"/>
      <c r="F4" s="123"/>
      <c r="G4" s="124">
        <f ca="1">IFERROR(NOW()-F4,"")</f>
        <v>45958.462883680557</v>
      </c>
      <c r="H4" s="123"/>
      <c r="I4" s="119" t="str">
        <f>IFERROR(VLOOKUP(D4,DB!A:F,6,0),"")</f>
        <v/>
      </c>
      <c r="J4" s="119" t="str">
        <f>IFERROR(VLOOKUP(D4,DB!A:G,7,0),"")</f>
        <v/>
      </c>
      <c r="K4" s="125"/>
      <c r="L4" s="121" t="str">
        <f>IFERROR(VLOOKUP(D4,DB!A:I,9,0),"")</f>
        <v/>
      </c>
    </row>
    <row r="5" spans="1:16" ht="15" customHeight="1">
      <c r="A5" s="119"/>
      <c r="B5" s="119" t="str">
        <f>IFERROR(VLOOKUP(D5,DB!A:K,11,0),"")</f>
        <v/>
      </c>
      <c r="C5" s="120"/>
      <c r="D5" s="94"/>
      <c r="E5" s="98"/>
      <c r="F5" s="123"/>
      <c r="G5" s="124">
        <f ca="1">IFERROR(NOW()-F5,"")</f>
        <v>45958.462883680557</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45958.462883680557</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45958.462883680557</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45958.462883680557</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45958.462883680557</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45958.462883680557</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45958.462883680557</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98"/>
      <c r="F12" s="123"/>
      <c r="G12" s="124">
        <f ca="1">IFERROR(NOW()-F12,"")</f>
        <v>45958.462883680557</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45958.462883680557</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45958.462883680557</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94"/>
      <c r="E15" s="98"/>
      <c r="F15" s="123"/>
      <c r="G15" s="124">
        <f ca="1">IFERROR(NOW()-F15,"")</f>
        <v>45958.462883680557</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45958.462883680557</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45958.462883680557</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94"/>
      <c r="E18" s="98"/>
      <c r="F18" s="123"/>
      <c r="G18" s="124">
        <f ca="1">IFERROR(NOW()-F18,"")</f>
        <v>45958.462883680557</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94"/>
      <c r="E19" s="98"/>
      <c r="F19" s="123"/>
      <c r="G19" s="124">
        <f ca="1">IFERROR(NOW()-F19,"")</f>
        <v>45958.462883680557</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45958.462883680557</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45958.462883680557</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45958.462883680557</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45958.462883680557</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45958.462883680557</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45958.462883680557</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45958.462883680557</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45958.462883680557</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45958.462883680557</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45958.462883680557</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45958.462883680557</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45958.462883680557</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45958.462883680557</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45958.462883680557</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45958.462883680557</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45958.462883680557</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45958.462883680557</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45958.462883680557</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45958.462883680557</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45958.462883680557</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45958.462883680557</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45958.462883680557</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45958.462883680557</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45958.462883680557</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45958.462883680557</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45958.462883680557</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45958.462883680557</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45958.462883680557</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45958.462883680557</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45958.462883680557</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45958.462883680557</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45958.462883680557</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45958.462883680557</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45958.462883680557</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45958.462883680557</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45958.462883680557</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45958.462883680557</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45958.462883680557</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45958.462883680557</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45958.462883680557</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45958.462883680557</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45958.462883680557</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45958.462883680557</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45958.462883680557</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45958.462883680557</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45958.462883680557</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45958.462883680557</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45958.462883680557</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45958.462883680557</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45958.462883680557</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45958.462883680557</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45958.462883680557</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45958.462883680557</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45958.462883680557</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45958.462883680557</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45958.462883680557</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45958.462883680557</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45958.462883680557</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45958.462883680557</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45958.462883680557</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45958.462883680557</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45958.462883680557</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45958.462883680557</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45958.462883680557</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45958.462883680557</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45958.462883680557</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45958.462883680557</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45958.462883680557</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45958.462883680557</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45958.462883680557</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45958.462883680557</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45958.462883680557</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45958.462883680557</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45958.462883680557</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45958.462883680557</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45958.462883680557</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45958.462883680557</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45958.462883680557</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45958.462883680557</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45958.462883680557</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45958.462883680557</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45958.462883680557</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45958.462883680557</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45958.462883680557</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45958.462883680557</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45958.462883680557</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45958.462883680557</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45958.462883680557</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45958.462883680557</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45958.462883680557</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45958.462883680557</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45958.462883680557</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45958.462883680557</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45958.462883680557</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45958.462883680557</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45958.462883680557</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45958.462883680557</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45958.462883680557</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45958.462883680557</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45958.462883680557</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45958.462883680557</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45958.462883680557</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45958.462883680557</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45958.462883680557</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45958.462883680557</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45958.462883680557</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45958.462883680557</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45958.462883680557</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45958.462883680557</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45958.462883680557</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45958.462883680557</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45958.462883680557</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45958.462883680557</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45958.462883680557</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45958.462883680557</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45958.462883680557</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45958.462883680557</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45958.462883680557</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45958.462883680557</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45958.462883680557</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45958.462883680557</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45958.462883680557</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45958.462883680557</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45958.462883680557</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45958.462883680557</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45958.462883680557</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45958.462883680557</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45958.462883680557</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45958.462883680557</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45958.462883680557</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45958.462883680557</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45958.462883680557</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45958.462883680557</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45958.462883680557</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45958.462883680557</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45958.462883680557</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45958.462883680557</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45958.462883680557</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45958.462883680557</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45958.462883680557</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45958.462883680557</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45958.462883680557</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45958.462883680557</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45958.462883680557</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45958.462883680557</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45958.462883680557</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45958.462883680557</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45958.462883680557</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45958.462883680557</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45958.462883680557</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45958.462883680557</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45958.462883680557</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45958.462883680557</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45958.462883680557</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45958.462883680557</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45958.462883680557</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45958.462883680557</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45958.462883680557</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45958.462883680557</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45958.462883680557</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45958.462883680557</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45958.462883680557</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45958.462883680557</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45958.462883680557</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45958.462883680557</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45958.462883680557</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45958.462883680557</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45958.462883680557</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45958.462883680557</v>
      </c>
      <c r="H188" s="123"/>
      <c r="I188" s="119" t="str">
        <f>IFERROR(VLOOKUP(D188,DB!A:F,6,0),"")</f>
        <v/>
      </c>
      <c r="J188" s="119" t="str">
        <f>IFERROR(VLOOKUP(D188,DB!A:G,7,0),"")</f>
        <v/>
      </c>
      <c r="K188" s="125"/>
      <c r="L188" s="121" t="str">
        <f>IFERROR(VLOOKUP(D188,DB!A:I,9,0),"")</f>
        <v/>
      </c>
    </row>
    <row r="189" spans="1:12" ht="15" customHeight="1">
      <c r="A189" s="126"/>
      <c r="B189" s="126" t="str">
        <f>IFERROR(VLOOKUP(D189,DB!A:K,11,0),"")</f>
        <v/>
      </c>
      <c r="C189" s="127"/>
      <c r="D189" s="128"/>
      <c r="E189" s="129"/>
      <c r="F189" s="130"/>
      <c r="G189" s="131">
        <f ca="1">IFERROR(NOW()-F189,"")</f>
        <v>45958.462883680557</v>
      </c>
      <c r="H189" s="130"/>
      <c r="I189" s="126" t="str">
        <f>IFERROR(VLOOKUP(D189,DB!A:F,6,0),"")</f>
        <v/>
      </c>
      <c r="J189" s="126" t="str">
        <f>IFERROR(VLOOKUP(D189,DB!A:G,7,0),"")</f>
        <v/>
      </c>
      <c r="K189" s="132"/>
      <c r="L189" s="128" t="str">
        <f>IFERROR(VLOOKUP(D189,DB!A:I,9,0),"")</f>
        <v/>
      </c>
    </row>
  </sheetData>
  <dataValidations count="2">
    <dataValidation allowBlank="1" showInputMessage="1" showErrorMessage="1" sqref="E1" xr:uid="{A4F81451-56CC-4543-9497-104C4E44EE4B}"/>
    <dataValidation type="list" allowBlank="1" showInputMessage="1" showErrorMessage="1" sqref="E2:E21"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6"/>
  <sheetViews>
    <sheetView workbookViewId="0">
      <selection activeCell="K10" sqref="K10"/>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39088</v>
      </c>
      <c r="B2" s="37" t="str">
        <f>IFERROR(VLOOKUP(D2,DB!A:K,11,0),"")</f>
        <v>R5</v>
      </c>
      <c r="C2" s="37">
        <v>3</v>
      </c>
      <c r="D2" s="118" t="s">
        <v>36034</v>
      </c>
      <c r="E2" s="37" t="s">
        <v>38998</v>
      </c>
      <c r="F2" s="38">
        <v>45891.832060185188</v>
      </c>
      <c r="G2" s="144">
        <f ca="1">IFERROR(NOW()-F2,"")</f>
        <v>66.630823495368531</v>
      </c>
      <c r="H2" s="38">
        <v>45891.790393518517</v>
      </c>
      <c r="I2" s="37" t="str">
        <f>IFERROR(VLOOKUP(D2,DB!A:F,6,0),"")</f>
        <v>Generator-SG</v>
      </c>
      <c r="J2" s="37" t="str">
        <f>IFERROR(VLOOKUP(D2,DB!A:G,7,0),"")</f>
        <v>Vandalized</v>
      </c>
      <c r="K2" s="37" t="s">
        <v>39089</v>
      </c>
      <c r="L2" s="37" t="str">
        <f>IFERROR(VLOOKUP(D2,DB!A:I,9,0),"")</f>
        <v>Latis</v>
      </c>
      <c r="M2" s="117"/>
    </row>
    <row r="3" spans="1:13" ht="30.75">
      <c r="A3" s="37" t="s">
        <v>39090</v>
      </c>
      <c r="B3" s="37" t="str">
        <f>IFERROR(VLOOKUP(D3,DB!A:K,11,0),"")</f>
        <v>R5</v>
      </c>
      <c r="C3" s="37">
        <v>1</v>
      </c>
      <c r="D3" s="37" t="s">
        <v>31329</v>
      </c>
      <c r="E3" s="37" t="s">
        <v>39079</v>
      </c>
      <c r="F3" s="38">
        <v>45926.188877314817</v>
      </c>
      <c r="G3" s="144">
        <f t="shared" ref="G3" ca="1" si="0">IFERROR(NOW()-F3,"")</f>
        <v>32.274006365740206</v>
      </c>
      <c r="H3" s="38">
        <v>45926.158159722225</v>
      </c>
      <c r="I3" s="37" t="str">
        <f>IFERROR(VLOOKUP(D3,DB!A:F,6,0),"")</f>
        <v>SCECO</v>
      </c>
      <c r="J3" s="37" t="str">
        <f>IFERROR(VLOOKUP(D3,DB!A:G,7,0),"")</f>
        <v>Good</v>
      </c>
      <c r="K3" s="37" t="s">
        <v>39091</v>
      </c>
      <c r="L3" s="37" t="str">
        <f>IFERROR(VLOOKUP(D3,DB!A:I,9,0),"")</f>
        <v>Latis</v>
      </c>
      <c r="M3" s="117"/>
    </row>
    <row r="4" spans="1:13" ht="48" customHeight="1">
      <c r="A4" s="152" t="s">
        <v>39092</v>
      </c>
      <c r="B4" s="152" t="str">
        <f>IFERROR(VLOOKUP(D4,DB!A:K,11,0),"")</f>
        <v>R5</v>
      </c>
      <c r="C4" s="152">
        <v>1</v>
      </c>
      <c r="D4" s="152" t="s">
        <v>34781</v>
      </c>
      <c r="E4" s="152" t="s">
        <v>39079</v>
      </c>
      <c r="F4" s="153">
        <v>45948.661111111112</v>
      </c>
      <c r="G4" s="154">
        <f ca="1">IFERROR(NOW()-F4,"")</f>
        <v>9.801772569444438</v>
      </c>
      <c r="H4" s="153">
        <v>45948.661111111112</v>
      </c>
      <c r="I4" s="152" t="str">
        <f>IFERROR(VLOOKUP(D4,DB!A:F,6,0),"")</f>
        <v>SCECO</v>
      </c>
      <c r="J4" s="152" t="str">
        <f>IFERROR(VLOOKUP(D4,DB!A:G,7,0),"")</f>
        <v>Dead</v>
      </c>
      <c r="K4" s="152" t="s">
        <v>39093</v>
      </c>
      <c r="L4" s="152" t="str">
        <f>IFERROR(VLOOKUP(D4,DB!A:I,9,0),"")</f>
        <v>Latis</v>
      </c>
    </row>
    <row r="5" spans="1:13" ht="30.75">
      <c r="A5" s="152" t="s">
        <v>39094</v>
      </c>
      <c r="B5" s="152" t="str">
        <f>IFERROR(VLOOKUP(D5,DB!A:K,11,0),"")</f>
        <v>R5</v>
      </c>
      <c r="C5" s="152">
        <v>1</v>
      </c>
      <c r="D5" s="152" t="s">
        <v>31265</v>
      </c>
      <c r="E5" s="152" t="s">
        <v>39079</v>
      </c>
      <c r="F5" s="153">
        <v>45958.42528935185</v>
      </c>
      <c r="G5" s="154">
        <f ca="1">IFERROR(NOW()-F5,"")</f>
        <v>3.7594328707200475E-2</v>
      </c>
      <c r="H5" s="153">
        <v>45958.419733796298</v>
      </c>
      <c r="I5" s="152" t="str">
        <f>IFERROR(VLOOKUP(D5,DB!A:F,6,0),"")</f>
        <v>SCECO</v>
      </c>
      <c r="J5" s="152" t="str">
        <f>IFERROR(VLOOKUP(D5,DB!A:G,7,0),"")</f>
        <v>Vandalized</v>
      </c>
      <c r="K5" s="152" t="s">
        <v>39095</v>
      </c>
      <c r="L5" s="152" t="str">
        <f>IFERROR(VLOOKUP(D5,DB!A:I,9,0),"")</f>
        <v>Latis</v>
      </c>
    </row>
    <row r="6" spans="1:13" ht="15">
      <c r="A6" s="152" t="s">
        <v>39096</v>
      </c>
      <c r="B6" s="152" t="str">
        <f>IFERROR(VLOOKUP(D6,DB!A:K,11,0),"")</f>
        <v>R5</v>
      </c>
      <c r="C6" s="152">
        <v>1</v>
      </c>
      <c r="D6" s="152" t="s">
        <v>34365</v>
      </c>
      <c r="E6" s="152" t="s">
        <v>38998</v>
      </c>
      <c r="F6" s="153">
        <v>45958.442696759259</v>
      </c>
      <c r="G6" s="154">
        <f ca="1">IFERROR(NOW()-F6,"")</f>
        <v>2.0186921297863591E-2</v>
      </c>
      <c r="H6" s="153">
        <v>45958.43644675926</v>
      </c>
      <c r="I6" s="152" t="str">
        <f>IFERROR(VLOOKUP(D6,DB!A:F,6,0),"")</f>
        <v>Generator-SG</v>
      </c>
      <c r="J6" s="152" t="str">
        <f>IFERROR(VLOOKUP(D6,DB!A:G,7,0),"")</f>
        <v>Vandalized</v>
      </c>
      <c r="K6" s="152" t="s">
        <v>39097</v>
      </c>
      <c r="L6" s="152" t="str">
        <f>IFERROR(VLOOKUP(D6,DB!A:I,9,0),"")</f>
        <v>Latis</v>
      </c>
    </row>
    <row r="7" spans="1:13" ht="15">
      <c r="A7" s="152"/>
      <c r="B7" s="152" t="str">
        <f>IFERROR(VLOOKUP(D7,DB!A:K,11,0),"")</f>
        <v/>
      </c>
      <c r="C7" s="152"/>
      <c r="D7" s="152"/>
      <c r="E7" s="152"/>
      <c r="F7" s="153"/>
      <c r="G7" s="154">
        <f ca="1">IFERROR(NOW()-F7,"")</f>
        <v>45958.462883680557</v>
      </c>
      <c r="H7" s="153"/>
      <c r="I7" s="152" t="str">
        <f>IFERROR(VLOOKUP(D7,DB!A:F,6,0),"")</f>
        <v/>
      </c>
      <c r="J7" s="152" t="str">
        <f>IFERROR(VLOOKUP(D7,DB!A:G,7,0),"")</f>
        <v/>
      </c>
      <c r="K7" s="152"/>
      <c r="L7" s="152" t="str">
        <f>IFERROR(VLOOKUP(D7,DB!A:I,9,0),"")</f>
        <v/>
      </c>
    </row>
    <row r="8" spans="1:13" ht="15">
      <c r="A8" s="152"/>
      <c r="B8" s="152" t="str">
        <f>IFERROR(VLOOKUP(D8,DB!A:K,11,0),"")</f>
        <v/>
      </c>
      <c r="C8" s="152"/>
      <c r="D8" s="169"/>
      <c r="E8" s="152"/>
      <c r="F8" s="153"/>
      <c r="G8" s="154">
        <f ca="1">IFERROR(NOW()-F8,"")</f>
        <v>45958.462883680557</v>
      </c>
      <c r="H8" s="153"/>
      <c r="I8" s="152" t="str">
        <f>IFERROR(VLOOKUP(D8,DB!A:F,6,0),"")</f>
        <v/>
      </c>
      <c r="J8" s="152" t="str">
        <f>IFERROR(VLOOKUP(D8,DB!A:G,7,0),"")</f>
        <v/>
      </c>
      <c r="K8" s="152"/>
      <c r="L8" s="152" t="str">
        <f>IFERROR(VLOOKUP(D8,DB!A:I,9,0),"")</f>
        <v/>
      </c>
    </row>
    <row r="9" spans="1:13" ht="15">
      <c r="A9" s="152"/>
      <c r="B9" s="152" t="str">
        <f>IFERROR(VLOOKUP(D9,DB!A:K,11,0),"")</f>
        <v/>
      </c>
      <c r="C9" s="152"/>
      <c r="D9" s="169"/>
      <c r="E9" s="152"/>
      <c r="F9" s="153"/>
      <c r="G9" s="154">
        <f ca="1">IFERROR(NOW()-F9,"")</f>
        <v>45958.462883680557</v>
      </c>
      <c r="H9" s="153"/>
      <c r="I9" s="152" t="str">
        <f>IFERROR(VLOOKUP(D9,DB!A:F,6,0),"")</f>
        <v/>
      </c>
      <c r="J9" s="152" t="str">
        <f>IFERROR(VLOOKUP(D9,DB!A:G,7,0),"")</f>
        <v/>
      </c>
      <c r="K9" s="152"/>
      <c r="L9" s="152" t="str">
        <f>IFERROR(VLOOKUP(D9,DB!A:I,9,0),"")</f>
        <v/>
      </c>
    </row>
    <row r="10" spans="1:13" ht="15">
      <c r="A10" s="152"/>
      <c r="B10" s="152" t="str">
        <f>IFERROR(VLOOKUP(D10,DB!A:K,11,0),"")</f>
        <v/>
      </c>
      <c r="C10" s="152"/>
      <c r="D10" s="169"/>
      <c r="E10" s="152"/>
      <c r="F10" s="153"/>
      <c r="G10" s="154">
        <f ca="1">IFERROR(NOW()-F10,"")</f>
        <v>45958.462883680557</v>
      </c>
      <c r="H10" s="153"/>
      <c r="I10" s="152" t="str">
        <f>IFERROR(VLOOKUP(D10,DB!A:F,6,0),"")</f>
        <v/>
      </c>
      <c r="J10" s="152" t="str">
        <f>IFERROR(VLOOKUP(D10,DB!A:G,7,0),"")</f>
        <v/>
      </c>
      <c r="K10" s="152"/>
      <c r="L10" s="152" t="str">
        <f>IFERROR(VLOOKUP(D10,DB!A:I,9,0),"")</f>
        <v/>
      </c>
    </row>
    <row r="11" spans="1:13" ht="15">
      <c r="A11" s="152"/>
      <c r="B11" s="152" t="str">
        <f>IFERROR(VLOOKUP(D11,DB!A:K,11,0),"")</f>
        <v/>
      </c>
      <c r="C11" s="152"/>
      <c r="D11" s="169"/>
      <c r="E11" s="152"/>
      <c r="F11" s="153"/>
      <c r="G11" s="154">
        <f ca="1">IFERROR(NOW()-F11,"")</f>
        <v>45958.462883680557</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45958.462883680557</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45958.462883680557</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45958.462883680557</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45958.462883680557</v>
      </c>
      <c r="H15" s="153"/>
      <c r="I15" s="152" t="str">
        <f>IFERROR(VLOOKUP(D15,DB!A:F,6,0),"")</f>
        <v/>
      </c>
      <c r="J15" s="152" t="str">
        <f>IFERROR(VLOOKUP(D15,DB!A:G,7,0),"")</f>
        <v/>
      </c>
      <c r="K15" s="152"/>
      <c r="L15" s="152" t="str">
        <f>IFERROR(VLOOKUP(D15,DB!A:I,9,0),"")</f>
        <v/>
      </c>
    </row>
    <row r="16" spans="1:13" ht="15">
      <c r="A16" s="152"/>
      <c r="B16" s="152" t="str">
        <f>IFERROR(VLOOKUP(D16,DB!A:K,11,0),"")</f>
        <v/>
      </c>
      <c r="C16" s="152"/>
      <c r="D16"/>
      <c r="E16" s="152"/>
      <c r="F16" s="153"/>
      <c r="G16" s="154">
        <f ca="1">IFERROR(NOW()-F16,"")</f>
        <v>45958.462883680557</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45958.462883680557</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45958.462883680557</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45958.462883680557</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45958.462883680557</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45958.462883680557</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45958.462883680557</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45958.462883680557</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45958.462883680557</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45958.462883680557</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45958.462883680557</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45958.462883680557</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45958.462883680557</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45958.462883680557</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45958.462883680557</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45958.462883680557</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45958.462883680557</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45958.462883680557</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45958.462883680557</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45958.462883680557</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45958.462883680557</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45958.462883680557</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45958.462883680557</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45958.462883680557</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45958.462883680557</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45958.462883680557</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45958.462883680557</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45958.462883680557</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45958.462883680557</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45958.462883680557</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45958.462883680557</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45958.462883680557</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45958.462883680557</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45958.462883680557</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45958.462883680557</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45958.462883680557</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45958.462883680557</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45958.462883680557</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45958.462883680557</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45958.462883680557</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45958.462883680557</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45958.462883680557</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45958.462883680557</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45958.462883680557</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45958.462883680557</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45958.462883680557</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45958.462883680557</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45958.462883680557</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45958.462883680557</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45958.462883680557</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45958.462883680557</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45958.462883680557</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45958.462883680557</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45958.462883680557</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45958.462883680557</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45958.462883680557</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45958.462883680557</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45958.462883680557</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45958.462883680557</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45958.462883680557</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45958.462883680557</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45958.462883680557</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45958.462883680557</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45958.462883680557</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45958.462883680557</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45958.462883680557</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45958.462883680557</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45958.462883680557</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45958.462883680557</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45958.462883680557</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45958.462883680557</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45958.462883680557</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45958.462883680557</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45958.462883680557</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45958.462883680557</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45958.462883680557</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45958.462883680557</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45958.462883680557</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45958.462883680557</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45958.462883680557</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45958.462883680557</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45958.462883680557</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45958.462883680557</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45958.462883680557</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45958.462883680557</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45958.462883680557</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45958.462883680557</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45958.462883680557</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45958.462883680557</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45958.462883680557</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45958.462883680557</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45958.462883680557</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45958.462883680557</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45958.462883680557</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45958.462883680557</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45958.462883680557</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45958.462883680557</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45958.462883680557</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45958.462883680557</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45958.462883680557</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45958.462883680557</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45958.462883680557</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45958.462883680557</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45958.462883680557</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45958.462883680557</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45958.462883680557</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45958.462883680557</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45958.462883680557</v>
      </c>
      <c r="H123" s="153"/>
      <c r="I123" s="152" t="str">
        <f>IFERROR(VLOOKUP(D123,DB!A:F,6,0),"")</f>
        <v/>
      </c>
      <c r="J123" s="152" t="str">
        <f>IFERROR(VLOOKUP(D123,DB!A:G,7,0),"")</f>
        <v/>
      </c>
      <c r="K123" s="152"/>
      <c r="L123" s="152" t="str">
        <f>IFERROR(VLOOKUP(D123,DB!A:I,9,0),"")</f>
        <v/>
      </c>
    </row>
    <row r="124" spans="1:12" ht="15">
      <c r="A124" s="158"/>
      <c r="B124" s="158" t="str">
        <f>IFERROR(VLOOKUP(D124,DB!A:K,11,0),"")</f>
        <v/>
      </c>
      <c r="C124" s="158"/>
      <c r="D124" s="158"/>
      <c r="E124" s="158"/>
      <c r="F124" s="159"/>
      <c r="G124" s="160">
        <f ca="1">IFERROR(NOW()-F124,"")</f>
        <v>45958.462883680557</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45958.462883680557</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45958.462883680557</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45958.462883680557</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45958.462883680557</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45958.462883680557</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45958.462883680557</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45958.462883680557</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45958.462883680557</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45958.462883680557</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45958.462883680557</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45958.462883680557</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45958.462883680557</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45958.462883680557</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45958.462883680557</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45958.462883680557</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45958.462883680557</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45958.462883680557</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45958.462883680557</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45958.462883680557</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45958.462883680557</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45958.462883680557</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45958.462883680557</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45958.462883680557</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45958.462883680557</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45958.462883680557</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45958.462883680557</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45958.462883680557</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45958.462883680557</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45958.462883680557</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45958.462883680557</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45958.462883680557</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45958.462883680557</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45958.462883680557</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45958.462883680557</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45958.462883680557</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45958.462883680557</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45958.462883680557</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45958.462883680557</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45958.462883680557</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45958.462883680557</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45958.462883680557</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45958.462883680557</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45958.462883680557</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45958.462883680557</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45958.462883680557</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45958.462883680557</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45958.462883680557</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45958.462883680557</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45958.462883680557</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45958.462883680557</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45958.462883680557</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45958.462883680557</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45958.462883680557</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45958.462883680557</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45958.462883680557</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45958.462883680557</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45958.462883680557</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45958.462883680557</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45958.462883680557</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45958.462883680557</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45958.462883680557</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45958.462883680557</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45958.462883680557</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45958.462883680557</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45958.462883680557</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45958.462883680557</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45958.462883680557</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45958.462883680557</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45958.462883680557</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45958.462883680557</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45958.462883680557</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45958.462883680557</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45958.462883680557</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45958.462883680557</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45958.462883680557</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45958.462883680557</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45958.462883680557</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45958.462883680557</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45958.462883680557</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45958.462883680557</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45958.462883680557</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45958.462883680557</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45958.462883680557</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45958.462883680557</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45958.462883680557</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45958.462883680557</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45958.462883680557</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45958.462883680557</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45958.462883680557</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45958.462883680557</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45958.462883680557</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45958.462883680557</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45958.462883680557</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45958.462883680557</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45958.462883680557</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45958.462883680557</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45958.462883680557</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45958.462883680557</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45958.462883680557</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45958.462883680557</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45958.462883680557</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45958.462883680557</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45958.462883680557</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45958.462883680557</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45958.462883680557</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45958.462883680557</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45958.462883680557</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45958.462883680557</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45958.462883680557</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45958.462883680557</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45958.462883680557</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45958.462883680557</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45958.462883680557</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45958.462883680557</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45958.462883680557</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45958.462883680557</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45958.462883680557</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45958.462883680557</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45958.462883680557</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45958.462883680557</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45958.462883680557</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45958.462883680557</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45958.462883680557</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45958.462883680557</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45958.462883680557</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45958.462883680557</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45958.462883680557</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45958.462883680557</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45958.462883680557</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45958.462883680557</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45958.462883680557</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45958.462883680557</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45958.462883680557</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45958.462883680557</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45958.462883680557</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45958.462883680557</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45958.462883680557</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45958.462883680557</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45958.462883680557</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45958.462883680557</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45958.462883680557</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45958.462883680557</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45958.462883680557</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45958.462883680557</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45958.462883680557</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45958.462883680557</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45958.462883680557</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45958.462883680557</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45958.462883680557</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45958.462883680557</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45958.462883680557</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45958.462883680557</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45958.462883680557</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45958.462883680557</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45958.462883680557</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45958.462883680557</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45958.462883680557</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45958.462883680557</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45958.462883680557</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45958.462883680557</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45958.462883680557</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45958.462883680557</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45958.462883680557</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45958.462883680557</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45958.462883680557</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45958.462883680557</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45958.462883680557</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45958.462883680557</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45958.462883680557</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45958.462883680557</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45958.462883680557</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45958.462883680557</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45958.462883680557</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45958.462883680557</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45958.462883680557</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45958.462883680557</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45958.462883680557</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45958.462883680557</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45958.462883680557</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45958.462883680557</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45958.462883680557</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45958.462883680557</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45958.462883680557</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45958.462883680557</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45958.462883680557</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45958.462883680557</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45958.462883680557</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45958.462883680557</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45958.462883680557</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45958.462883680557</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45958.462883680557</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45958.462883680557</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45958.462883680557</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45958.462883680557</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45958.462883680557</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45958.462883680557</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45958.462883680557</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45958.462883680557</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45958.462883680557</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45958.462883680557</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45958.462883680557</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45958.462883680557</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45958.462883680557</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45958.462883680557</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45958.462883680557</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45958.462883680557</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45958.462883680557</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45958.462883680557</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45958.462883680557</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45958.462883680557</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45958.462883680557</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45958.462883680557</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45958.462883680557</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45958.462883680557</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45958.462883680557</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45958.462883680557</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45958.462883680557</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45958.462883680557</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45958.462883680557</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45958.462883680557</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45958.462883680557</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45958.462883680557</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45958.462883680557</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45958.462883680557</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45958.462883680557</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45958.462883680557</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45958.462883680557</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45958.462883680557</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45958.462883680557</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45958.462883680557</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45958.462883680557</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45958.462883680557</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45958.462883680557</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45958.462883680557</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45958.462883680557</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45958.462883680557</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45958.462883680557</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45958.462883680557</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45958.462883680557</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45958.462883680557</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45958.462883680557</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45958.462883680557</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45958.462883680557</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45958.462883680557</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45958.462883680557</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45958.462883680557</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45958.462883680557</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45958.462883680557</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45958.462883680557</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45958.462883680557</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45958.462883680557</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45958.462883680557</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45958.462883680557</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45958.462883680557</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45958.462883680557</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45958.462883680557</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45958.462883680557</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45958.462883680557</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45958.462883680557</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45958.462883680557</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45958.462883680557</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45958.462883680557</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45958.462883680557</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45958.462883680557</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45958.462883680557</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45958.462883680557</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45958.462883680557</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45958.462883680557</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45958.462883680557</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45958.462883680557</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45958.462883680557</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45958.462883680557</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45958.462883680557</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45958.462883680557</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45958.462883680557</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45958.462883680557</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45958.462883680557</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45958.462883680557</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45958.462883680557</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45958.462883680557</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45958.462883680557</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45958.462883680557</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45958.462883680557</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45958.462883680557</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45958.462883680557</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45958.462883680557</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45958.462883680557</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45958.462883680557</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45958.462883680557</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45958.462883680557</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45958.462883680557</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45958.462883680557</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45958.462883680557</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45958.462883680557</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45958.462883680557</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45958.462883680557</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45958.462883680557</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45958.462883680557</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45958.462883680557</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45958.462883680557</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45958.462883680557</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45958.462883680557</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45958.462883680557</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45958.462883680557</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45958.462883680557</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45958.462883680557</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45958.462883680557</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45958.462883680557</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45958.462883680557</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45958.462883680557</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45958.462883680557</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45958.462883680557</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45958.462883680557</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45958.462883680557</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45958.462883680557</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45958.462883680557</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45958.462883680557</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45958.462883680557</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45958.462883680557</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45958.462883680557</v>
      </c>
      <c r="H444" s="159"/>
      <c r="I444" s="158" t="str">
        <f>IFERROR(VLOOKUP(D444,DB!A:F,6,0),"")</f>
        <v/>
      </c>
      <c r="J444" s="158" t="str">
        <f>IFERROR(VLOOKUP(D444,DB!A:G,7,0),"")</f>
        <v/>
      </c>
      <c r="K444" s="158"/>
      <c r="L444" s="158" t="str">
        <f>IFERROR(VLOOKUP(D444,DB!A:I,9,0),"")</f>
        <v/>
      </c>
    </row>
    <row r="445" spans="1:12" ht="15"/>
    <row r="446" spans="1:12" ht="15"/>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54" ht="15"/>
    <row r="555" ht="15"/>
    <row r="557" ht="15"/>
    <row r="558" ht="15"/>
    <row r="559" ht="15"/>
    <row r="560" ht="15"/>
    <row r="562" ht="15"/>
    <row r="563" ht="15"/>
    <row r="570" ht="15"/>
    <row r="571" ht="15"/>
    <row r="572" ht="15"/>
    <row r="573" ht="15"/>
    <row r="574" ht="15"/>
    <row r="575" ht="15"/>
    <row r="578" ht="15"/>
    <row r="579" ht="15"/>
    <row r="580" ht="15"/>
    <row r="581" ht="15"/>
    <row r="582" ht="15"/>
    <row r="583" ht="15"/>
    <row r="584" ht="15"/>
    <row r="585" ht="15"/>
    <row r="586" ht="15"/>
    <row r="587" ht="15"/>
    <row r="588" ht="15"/>
    <row r="589"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5" ht="15"/>
    <row r="646" ht="15"/>
    <row r="683" ht="15"/>
    <row r="684" ht="15"/>
    <row r="685" ht="15"/>
    <row r="686" ht="15"/>
    <row r="687" ht="15"/>
    <row r="688" ht="15"/>
    <row r="689" ht="15"/>
    <row r="690" ht="15"/>
    <row r="691" ht="15"/>
    <row r="692"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3" ht="15"/>
    <row r="774" ht="15"/>
    <row r="775" ht="15"/>
    <row r="777" ht="15"/>
    <row r="778"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1" ht="15"/>
    <row r="812" ht="15"/>
    <row r="982" ht="15"/>
    <row r="983" ht="15"/>
    <row r="984" ht="15"/>
    <row r="985" ht="15"/>
    <row r="986" ht="15"/>
    <row r="987" ht="15"/>
    <row r="993" ht="15"/>
    <row r="994" ht="15"/>
    <row r="995" ht="15"/>
    <row r="996" ht="15"/>
    <row r="997" ht="15"/>
    <row r="998" ht="15"/>
    <row r="999"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50" ht="15"/>
    <row r="1051" ht="15"/>
    <row r="1057" ht="15"/>
    <row r="1058" ht="15"/>
    <row r="1060" ht="15"/>
    <row r="1061" ht="15"/>
    <row r="1062" ht="15"/>
    <row r="1063" ht="15"/>
    <row r="1064" ht="15"/>
    <row r="1065" ht="15"/>
    <row r="1066" ht="15"/>
    <row r="1068" ht="15"/>
    <row r="1069" ht="15"/>
    <row r="1070"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9" ht="15"/>
    <row r="1140" ht="15"/>
    <row r="1141" ht="15"/>
    <row r="1142" ht="15"/>
    <row r="1143" ht="15"/>
    <row r="1144" ht="15"/>
    <row r="1145" ht="15"/>
    <row r="1146" ht="15"/>
    <row r="1147" ht="15"/>
    <row r="1148" ht="15"/>
    <row r="1149" ht="15"/>
    <row r="1150" ht="15"/>
    <row r="1151" ht="15"/>
    <row r="1152" ht="15"/>
    <row r="1154" ht="15"/>
    <row r="1155" ht="15"/>
    <row r="1156" ht="15"/>
    <row r="1157" ht="15"/>
    <row r="1158" ht="15"/>
    <row r="1159" ht="15"/>
    <row r="1160" ht="15"/>
    <row r="1161" ht="15"/>
    <row r="1162" ht="15"/>
    <row r="1163" ht="15"/>
    <row r="1164" ht="15"/>
    <row r="1165" ht="15"/>
    <row r="1168" ht="15"/>
    <row r="1169" ht="15"/>
    <row r="1170" ht="15"/>
    <row r="1171" ht="15"/>
    <row r="1172" ht="15"/>
    <row r="1173" ht="15"/>
    <row r="1174" ht="15"/>
    <row r="1176" ht="15"/>
    <row r="1177" ht="15"/>
    <row r="1178" ht="15"/>
    <row r="1179" ht="15"/>
    <row r="1180" ht="15"/>
    <row r="1181" ht="15"/>
    <row r="1182" ht="15"/>
    <row r="1183" ht="15"/>
    <row r="1184" ht="15"/>
    <row r="1185" ht="15"/>
    <row r="1186" ht="15"/>
    <row r="1188" ht="15"/>
    <row r="1189" ht="15"/>
    <row r="1190" ht="15"/>
    <row r="1191" ht="15"/>
    <row r="1192" ht="15"/>
    <row r="1193" ht="15"/>
    <row r="1194" ht="15"/>
    <row r="1195" ht="15"/>
    <row r="1196" ht="15"/>
    <row r="1197" ht="15"/>
    <row r="1205" ht="15"/>
    <row r="1206" ht="15"/>
    <row r="1209" ht="15"/>
    <row r="1210" ht="15"/>
    <row r="1211" ht="15"/>
    <row r="1212" ht="15"/>
    <row r="1213" ht="15"/>
    <row r="1214" ht="15"/>
    <row r="1215" ht="15"/>
    <row r="1216" ht="15"/>
    <row r="1219" ht="15"/>
    <row r="1220" ht="15"/>
    <row r="1221" ht="15"/>
    <row r="1222" ht="15"/>
    <row r="1223" ht="15"/>
    <row r="1224" ht="15"/>
    <row r="1225" ht="15"/>
    <row r="1226" ht="15"/>
    <row r="1227" ht="15"/>
    <row r="1228" ht="15"/>
    <row r="1229" ht="15"/>
    <row r="1230" ht="15"/>
    <row r="1232" ht="15"/>
    <row r="1233" ht="15"/>
    <row r="1234" ht="15"/>
    <row r="1237" ht="15"/>
    <row r="1239" ht="15"/>
    <row r="1241" ht="15"/>
    <row r="1244" ht="15"/>
    <row r="1245" ht="15"/>
    <row r="1246" ht="15"/>
    <row r="1248" ht="15"/>
    <row r="1250" ht="15"/>
    <row r="1251" ht="15"/>
    <row r="1252" ht="15"/>
    <row r="1253" ht="15"/>
    <row r="1254" ht="15"/>
    <row r="1256" ht="15"/>
    <row r="1257" ht="15"/>
    <row r="1258" ht="15"/>
    <row r="1259" ht="15"/>
    <row r="1261" ht="15"/>
    <row r="1263" ht="15"/>
    <row r="1264" ht="15"/>
    <row r="1266" ht="15"/>
    <row r="1267" ht="15"/>
    <row r="1268" ht="15"/>
    <row r="1269" ht="15"/>
    <row r="1271" ht="15"/>
    <row r="1273" ht="15"/>
    <row r="1274" ht="15"/>
    <row r="1275" ht="15"/>
    <row r="1276" ht="15"/>
    <row r="1278" ht="15"/>
    <row r="1279" ht="15"/>
    <row r="1280" ht="15"/>
    <row r="1281" ht="15"/>
    <row r="1282" ht="15"/>
    <row r="1283" ht="15"/>
    <row r="1284" ht="15"/>
    <row r="1287" ht="15"/>
    <row r="1289" ht="15"/>
    <row r="1290" ht="15"/>
    <row r="1291" ht="15"/>
    <row r="1292" ht="15"/>
    <row r="1293" ht="15"/>
    <row r="1294" ht="15"/>
    <row r="1295" ht="15"/>
    <row r="1296" ht="15"/>
    <row r="1299" ht="15"/>
    <row r="1300" ht="15"/>
    <row r="1302" ht="15"/>
    <row r="1304" ht="15"/>
    <row r="1305" ht="15"/>
    <row r="1306" ht="15"/>
  </sheetData>
  <dataValidations count="2">
    <dataValidation allowBlank="1" showInputMessage="1" showErrorMessage="1" sqref="E1" xr:uid="{920C6338-E771-4DAE-8C89-92A9093EA4DE}"/>
    <dataValidation type="list" allowBlank="1" showInputMessage="1" showErrorMessage="1" sqref="E2:E444"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7"/>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57.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45958.462883680557</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45958.462883680557</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45958.462883680557</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45958.462883680557</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69"/>
      <c r="E6" s="106"/>
      <c r="F6" s="107"/>
      <c r="G6" s="77">
        <f ca="1">IFERROR(NOW()-F6,"-")</f>
        <v>45958.462883680557</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45958.462883680557</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45958.462883680557</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45958.462883680557</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45958.462883680557</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45958.462883680557</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45958.462883680557</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45958.462883680557</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45958.462883680557</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45958.462883680557</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45958.462883680557</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45958.462883680557</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45958.462883680557</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45958.462883680557</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45958.462883680557</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45958.462883680557</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45958.462883680557</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45958.462883680557</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45958.462883680557</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45958.462883680557</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45958.462883680557</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45958.462883680557</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45958.462883680557</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45958.462883680557</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45958.462883680557</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45958.462883680557</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45958.462883680557</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45958.462883680557</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45958.462883680557</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45958.462883680557</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45958.462883680557</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45958.462883680557</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45958.462883680557</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45958.462883680557</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45958.462883680557</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45958.462883680557</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45958.462883680557</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45958.462883680557</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45958.462883680557</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45958.462883680557</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45958.462883680557</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45958.462883680557</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45958.462883680557</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45958.462883680557</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45958.462883680557</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45958.462883680557</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45958.462883680557</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45958.462883680557</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45958.462883680557</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45958.462883680557</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45958.462883680557</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45958.462883680557</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45958.462883680557</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45958.462883680557</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45958.462883680557</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45958.462883680557</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45958.462883680557</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45958.462883680557</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45958.462883680557</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45958.462883680557</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45958.462883680557</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45958.462883680557</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45958.462883680557</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45958.462883680557</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45958.462883680557</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45958.462883680557</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45958.462883680557</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45958.462883680557</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45958.462883680557</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45958.462883680557</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45958.462883680557</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45958.462883680557</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45958.462883680557</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45958.462883680557</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45958.462883680557</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45958.462883680557</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45958.462883680557</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45958.462883680557</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45958.462883680557</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45958.462883680557</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45958.462883680557</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45958.462883680557</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45958.462883680557</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45958.462883680557</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45958.462883680557</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45958.462883680557</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45958.462883680557</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45958.462883680557</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45958.462883680557</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45958.462883680557</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45958.462883680557</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45958.462883680557</v>
      </c>
      <c r="H97" s="107"/>
      <c r="I97" s="103" t="str">
        <f>IFERROR(VLOOKUP(D97,DB!A:F,6,0),"")</f>
        <v/>
      </c>
      <c r="J97" s="102" t="str">
        <f>IFERROR(VLOOKUP(D97,DB!A:G,7,0),"")</f>
        <v/>
      </c>
      <c r="K97" s="108"/>
      <c r="L97" s="109" t="str">
        <f>IFERROR(VLOOKUP(D97,DB!A:I,9,0),"")</f>
        <v/>
      </c>
    </row>
  </sheetData>
  <dataValidations count="2">
    <dataValidation allowBlank="1" showInputMessage="1" showErrorMessage="1" sqref="E1" xr:uid="{380493DB-286A-4683-AF55-C78F04945A49}"/>
    <dataValidation type="list" allowBlank="1" showInputMessage="1" showErrorMessage="1" sqref="E2:E97"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2025-10-28T08:08:01Z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